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05" windowWidth="15075" windowHeight="8055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S16" i="1"/>
  <c r="S51"/>
  <c r="S69"/>
  <c r="S49"/>
  <c r="S29"/>
  <c r="S119"/>
  <c r="S141"/>
  <c r="S104"/>
  <c r="S28"/>
  <c r="S30"/>
  <c r="S31"/>
  <c r="S32"/>
  <c r="S33"/>
  <c r="S34"/>
  <c r="S35"/>
  <c r="S36"/>
  <c r="S37"/>
  <c r="S38"/>
  <c r="S39"/>
  <c r="S40"/>
  <c r="S41"/>
  <c r="S42"/>
  <c r="S82"/>
  <c r="T235"/>
  <c r="S192"/>
  <c r="S191"/>
  <c r="S72"/>
  <c r="S71"/>
  <c r="S70"/>
  <c r="S68"/>
  <c r="S64"/>
  <c r="S190"/>
  <c r="S63"/>
  <c r="S90"/>
  <c r="S89"/>
  <c r="S114"/>
  <c r="S113"/>
  <c r="S112"/>
  <c r="S111"/>
  <c r="S201"/>
  <c r="S81"/>
  <c r="S145"/>
  <c r="S144"/>
  <c r="S143"/>
  <c r="S184"/>
  <c r="S137"/>
  <c r="S136"/>
  <c r="S135"/>
  <c r="S134"/>
  <c r="S133"/>
  <c r="S132"/>
  <c r="S131"/>
  <c r="S130"/>
  <c r="S129"/>
  <c r="S128"/>
  <c r="S127"/>
  <c r="S126"/>
  <c r="S189"/>
  <c r="S188"/>
  <c r="L107"/>
  <c r="S103"/>
  <c r="S102"/>
  <c r="S101"/>
  <c r="K107"/>
  <c r="S100"/>
  <c r="S99"/>
  <c r="S85"/>
  <c r="S26"/>
  <c r="S25"/>
  <c r="S24"/>
  <c r="S23"/>
  <c r="S22"/>
  <c r="S62"/>
  <c r="S61"/>
  <c r="S60"/>
  <c r="S59"/>
  <c r="S77"/>
  <c r="S58"/>
  <c r="S21"/>
  <c r="S142"/>
  <c r="N235"/>
  <c r="N231"/>
  <c r="N227"/>
  <c r="N197"/>
  <c r="N182"/>
  <c r="N91"/>
  <c r="L91"/>
  <c r="M87"/>
  <c r="N87"/>
  <c r="M83"/>
  <c r="N83"/>
  <c r="M79"/>
  <c r="N79"/>
  <c r="M75"/>
  <c r="N75"/>
  <c r="M27"/>
  <c r="N27"/>
  <c r="M248"/>
  <c r="N248"/>
  <c r="M244"/>
  <c r="N244"/>
  <c r="M240"/>
  <c r="N240"/>
  <c r="M223"/>
  <c r="N223"/>
  <c r="M219"/>
  <c r="N219"/>
  <c r="M215"/>
  <c r="N215"/>
  <c r="M211"/>
  <c r="N211"/>
  <c r="L211"/>
  <c r="M207"/>
  <c r="N207"/>
  <c r="M202"/>
  <c r="N202"/>
  <c r="L202"/>
  <c r="M193"/>
  <c r="N193"/>
  <c r="M186"/>
  <c r="N186"/>
  <c r="M178"/>
  <c r="N178"/>
  <c r="M174"/>
  <c r="N174"/>
  <c r="M170"/>
  <c r="N170"/>
  <c r="M166"/>
  <c r="N166"/>
  <c r="M162"/>
  <c r="N162"/>
  <c r="M147"/>
  <c r="N147"/>
  <c r="M138"/>
  <c r="N138"/>
  <c r="M116"/>
  <c r="N116"/>
  <c r="M107"/>
  <c r="N107"/>
  <c r="S200"/>
  <c r="S234"/>
  <c r="S172"/>
  <c r="S56"/>
  <c r="S55"/>
  <c r="S54"/>
  <c r="S53"/>
  <c r="S52"/>
  <c r="S233"/>
  <c r="S232"/>
  <c r="S20"/>
  <c r="S98"/>
  <c r="S97"/>
  <c r="S183"/>
  <c r="S199"/>
  <c r="S198"/>
  <c r="S110"/>
  <c r="S19"/>
  <c r="S18"/>
  <c r="S17"/>
  <c r="K27"/>
  <c r="S15"/>
  <c r="S14"/>
  <c r="S13"/>
  <c r="S12"/>
  <c r="S11"/>
  <c r="S10"/>
  <c r="S9"/>
  <c r="S8"/>
  <c r="S7"/>
  <c r="S125"/>
  <c r="S67"/>
  <c r="S245"/>
  <c r="S241"/>
  <c r="S228"/>
  <c r="S224"/>
  <c r="S216"/>
  <c r="S208"/>
  <c r="S194"/>
  <c r="S187"/>
  <c r="S179"/>
  <c r="S171"/>
  <c r="S167"/>
  <c r="S163"/>
  <c r="S140"/>
  <c r="S139"/>
  <c r="S124"/>
  <c r="S123"/>
  <c r="S122"/>
  <c r="S121"/>
  <c r="S120"/>
  <c r="S118"/>
  <c r="S117"/>
  <c r="S109"/>
  <c r="S108"/>
  <c r="S96"/>
  <c r="S95"/>
  <c r="S94"/>
  <c r="S93"/>
  <c r="S92"/>
  <c r="S88"/>
  <c r="S84"/>
  <c r="S80"/>
  <c r="S76"/>
  <c r="U66"/>
  <c r="V66"/>
  <c r="W66"/>
  <c r="X66"/>
  <c r="Y66"/>
  <c r="Z66"/>
  <c r="AA66"/>
  <c r="AB66"/>
  <c r="AC66"/>
  <c r="AD66"/>
  <c r="AE66"/>
  <c r="AG66"/>
  <c r="AH66"/>
  <c r="AI66"/>
  <c r="S50"/>
  <c r="AF49"/>
  <c r="AF48"/>
  <c r="S48"/>
  <c r="AF47"/>
  <c r="S47"/>
  <c r="AF46"/>
  <c r="S46"/>
  <c r="AF45"/>
  <c r="S45"/>
  <c r="AF44"/>
  <c r="S44"/>
  <c r="AF43"/>
  <c r="S43"/>
  <c r="AF42"/>
  <c r="AF41"/>
  <c r="AF40"/>
  <c r="AF39"/>
  <c r="AF38"/>
  <c r="AF37"/>
  <c r="AF36"/>
  <c r="AF35"/>
  <c r="AF34"/>
  <c r="AF33"/>
  <c r="AF32"/>
  <c r="AF31"/>
  <c r="AF30"/>
  <c r="AF29"/>
  <c r="AF28"/>
  <c r="S66"/>
  <c r="AF50"/>
  <c r="AF64"/>
  <c r="J66"/>
  <c r="K66"/>
  <c r="L66"/>
  <c r="M66"/>
  <c r="N66"/>
  <c r="O66"/>
  <c r="P66"/>
  <c r="Q66"/>
  <c r="R66"/>
  <c r="T66"/>
  <c r="U107"/>
  <c r="V107"/>
  <c r="W107"/>
  <c r="X107"/>
  <c r="Y107"/>
  <c r="Z107"/>
  <c r="AA107"/>
  <c r="AB107"/>
  <c r="AC107"/>
  <c r="AD107"/>
  <c r="AE107"/>
  <c r="AF107"/>
  <c r="AG107"/>
  <c r="AH107"/>
  <c r="AI107"/>
  <c r="T107"/>
  <c r="O107"/>
  <c r="P107"/>
  <c r="Q107"/>
  <c r="R107"/>
  <c r="L174"/>
  <c r="K174"/>
  <c r="S220"/>
  <c r="S212"/>
  <c r="K248"/>
  <c r="L248"/>
  <c r="O248"/>
  <c r="P248"/>
  <c r="Q248"/>
  <c r="R248"/>
  <c r="S248"/>
  <c r="J248"/>
  <c r="K244"/>
  <c r="L244"/>
  <c r="O244"/>
  <c r="P244"/>
  <c r="Q244"/>
  <c r="R244"/>
  <c r="T244"/>
  <c r="J244"/>
  <c r="K240"/>
  <c r="L240"/>
  <c r="O240"/>
  <c r="P240"/>
  <c r="Q240"/>
  <c r="R240"/>
  <c r="S240"/>
  <c r="T240"/>
  <c r="J240"/>
  <c r="AH244"/>
  <c r="AG244"/>
  <c r="AF244"/>
  <c r="AE244"/>
  <c r="AD244"/>
  <c r="AC244"/>
  <c r="AB244"/>
  <c r="AA244"/>
  <c r="Z244"/>
  <c r="Y244"/>
  <c r="X244"/>
  <c r="W244"/>
  <c r="V244"/>
  <c r="U244"/>
  <c r="U248"/>
  <c r="V248"/>
  <c r="W248"/>
  <c r="X248"/>
  <c r="Y248"/>
  <c r="Z248"/>
  <c r="AA248"/>
  <c r="AB248"/>
  <c r="AC248"/>
  <c r="AD248"/>
  <c r="AE248"/>
  <c r="AF248"/>
  <c r="AG248"/>
  <c r="AH248"/>
  <c r="S244"/>
  <c r="N249" l="1"/>
  <c r="AF66"/>
  <c r="S107"/>
  <c r="L75"/>
  <c r="O75"/>
  <c r="P75"/>
  <c r="Q75"/>
  <c r="R75"/>
  <c r="T75"/>
  <c r="K75"/>
  <c r="J75"/>
  <c r="U162"/>
  <c r="V162"/>
  <c r="W162"/>
  <c r="X162"/>
  <c r="Y162"/>
  <c r="Z162"/>
  <c r="AA162"/>
  <c r="AB162"/>
  <c r="AC162"/>
  <c r="AD162"/>
  <c r="AE162"/>
  <c r="AF162"/>
  <c r="AG162"/>
  <c r="AH162"/>
  <c r="AI162"/>
  <c r="K170"/>
  <c r="L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AI170"/>
  <c r="K138"/>
  <c r="L138"/>
  <c r="O138"/>
  <c r="P138"/>
  <c r="Q138"/>
  <c r="R138"/>
  <c r="T138"/>
  <c r="U138"/>
  <c r="V138"/>
  <c r="W138"/>
  <c r="X138"/>
  <c r="Y138"/>
  <c r="Z138"/>
  <c r="AA138"/>
  <c r="AB138"/>
  <c r="AC138"/>
  <c r="AD138"/>
  <c r="AE138"/>
  <c r="AF138"/>
  <c r="AG138"/>
  <c r="AH138"/>
  <c r="P27"/>
  <c r="L27"/>
  <c r="O27"/>
  <c r="Q27"/>
  <c r="R27"/>
  <c r="T27"/>
  <c r="K219"/>
  <c r="L219"/>
  <c r="O219"/>
  <c r="P219"/>
  <c r="Q219"/>
  <c r="R219"/>
  <c r="T219"/>
  <c r="U219"/>
  <c r="V219"/>
  <c r="W219"/>
  <c r="X219"/>
  <c r="Y219"/>
  <c r="Z219"/>
  <c r="AA219"/>
  <c r="AB219"/>
  <c r="AC219"/>
  <c r="AD219"/>
  <c r="AE219"/>
  <c r="AF219"/>
  <c r="AG219"/>
  <c r="AH219"/>
  <c r="K215"/>
  <c r="L215"/>
  <c r="O215"/>
  <c r="P215"/>
  <c r="Q215"/>
  <c r="R215"/>
  <c r="T215"/>
  <c r="U215"/>
  <c r="V215"/>
  <c r="W215"/>
  <c r="X215"/>
  <c r="Y215"/>
  <c r="Z215"/>
  <c r="AA215"/>
  <c r="AB215"/>
  <c r="AC215"/>
  <c r="AD215"/>
  <c r="AE215"/>
  <c r="AF215"/>
  <c r="AG215"/>
  <c r="AH215"/>
  <c r="K211"/>
  <c r="O211"/>
  <c r="P211"/>
  <c r="Q211"/>
  <c r="R211"/>
  <c r="T211"/>
  <c r="U211"/>
  <c r="V211"/>
  <c r="W211"/>
  <c r="X211"/>
  <c r="Y211"/>
  <c r="Z211"/>
  <c r="AA211"/>
  <c r="AB211"/>
  <c r="AC211"/>
  <c r="AD211"/>
  <c r="AE211"/>
  <c r="AF211"/>
  <c r="AG211"/>
  <c r="AH211"/>
  <c r="K207"/>
  <c r="L207"/>
  <c r="O207"/>
  <c r="P207"/>
  <c r="Q207"/>
  <c r="R207"/>
  <c r="T207"/>
  <c r="K197"/>
  <c r="L197"/>
  <c r="M197"/>
  <c r="O197"/>
  <c r="P197"/>
  <c r="Q197"/>
  <c r="R197"/>
  <c r="T197"/>
  <c r="K182"/>
  <c r="L182"/>
  <c r="M182"/>
  <c r="O182"/>
  <c r="P182"/>
  <c r="Q182"/>
  <c r="R182"/>
  <c r="T182"/>
  <c r="K166"/>
  <c r="L166"/>
  <c r="O166"/>
  <c r="P166"/>
  <c r="Q166"/>
  <c r="R166"/>
  <c r="T166"/>
  <c r="U166"/>
  <c r="V166"/>
  <c r="W166"/>
  <c r="X166"/>
  <c r="Y166"/>
  <c r="Z166"/>
  <c r="AA166"/>
  <c r="AB166"/>
  <c r="AC166"/>
  <c r="AD166"/>
  <c r="AE166"/>
  <c r="AF166"/>
  <c r="AG166"/>
  <c r="AH166"/>
  <c r="K162"/>
  <c r="L162"/>
  <c r="O162"/>
  <c r="P162"/>
  <c r="Q162"/>
  <c r="R162"/>
  <c r="T162"/>
  <c r="K116"/>
  <c r="L116"/>
  <c r="O116"/>
  <c r="P116"/>
  <c r="Q116"/>
  <c r="R116"/>
  <c r="K91"/>
  <c r="M91"/>
  <c r="O91"/>
  <c r="P91"/>
  <c r="Q91"/>
  <c r="R91"/>
  <c r="T91"/>
  <c r="K202"/>
  <c r="O202"/>
  <c r="P202"/>
  <c r="Q202"/>
  <c r="R202"/>
  <c r="T202"/>
  <c r="J202"/>
  <c r="J138"/>
  <c r="S197"/>
  <c r="S182"/>
  <c r="AH249" l="1"/>
  <c r="AI249"/>
  <c r="S75"/>
  <c r="S116"/>
  <c r="S166"/>
  <c r="S219"/>
  <c r="S138"/>
  <c r="S207"/>
  <c r="S162"/>
  <c r="S91"/>
  <c r="S27"/>
  <c r="S211"/>
  <c r="T116"/>
  <c r="S202"/>
  <c r="U27"/>
  <c r="V27"/>
  <c r="W27"/>
  <c r="X27"/>
  <c r="Y27"/>
  <c r="Z27"/>
  <c r="AA27"/>
  <c r="AB27"/>
  <c r="AC27"/>
  <c r="AD27"/>
  <c r="AE27"/>
  <c r="AF27"/>
  <c r="AG27"/>
  <c r="K83" l="1"/>
  <c r="L83"/>
  <c r="O83"/>
  <c r="P83"/>
  <c r="Q83"/>
  <c r="R83"/>
  <c r="T83"/>
  <c r="U83"/>
  <c r="V83"/>
  <c r="W83"/>
  <c r="X83"/>
  <c r="Y83"/>
  <c r="Z83"/>
  <c r="AA83"/>
  <c r="AB83"/>
  <c r="AC83"/>
  <c r="AD83"/>
  <c r="AE83"/>
  <c r="AF83"/>
  <c r="AG83"/>
  <c r="U75"/>
  <c r="U249" s="1"/>
  <c r="V75"/>
  <c r="V249" s="1"/>
  <c r="W75"/>
  <c r="W249" s="1"/>
  <c r="X75"/>
  <c r="X249" s="1"/>
  <c r="Y75"/>
  <c r="Y249" s="1"/>
  <c r="Z75"/>
  <c r="Z249" s="1"/>
  <c r="AA75"/>
  <c r="AA249" s="1"/>
  <c r="AB75"/>
  <c r="AB249" s="1"/>
  <c r="AC75"/>
  <c r="AC249" s="1"/>
  <c r="AD75"/>
  <c r="AD249" s="1"/>
  <c r="AE75"/>
  <c r="AE249" s="1"/>
  <c r="AF75"/>
  <c r="AF249" s="1"/>
  <c r="AG75"/>
  <c r="AG249" s="1"/>
  <c r="K235"/>
  <c r="L235"/>
  <c r="M235"/>
  <c r="O235"/>
  <c r="P235"/>
  <c r="Q235"/>
  <c r="R235"/>
  <c r="J235"/>
  <c r="S235"/>
  <c r="J27"/>
  <c r="S230"/>
  <c r="S229"/>
  <c r="T231"/>
  <c r="R231"/>
  <c r="P231"/>
  <c r="O231"/>
  <c r="M231"/>
  <c r="L231"/>
  <c r="K231"/>
  <c r="J231"/>
  <c r="J107"/>
  <c r="S79"/>
  <c r="O79"/>
  <c r="P79"/>
  <c r="Q79"/>
  <c r="R79"/>
  <c r="S231" l="1"/>
  <c r="S83"/>
  <c r="K147"/>
  <c r="L147"/>
  <c r="O147"/>
  <c r="P147"/>
  <c r="Q147"/>
  <c r="Q249" s="1"/>
  <c r="R147"/>
  <c r="T147"/>
  <c r="J147"/>
  <c r="S221" l="1"/>
  <c r="O87"/>
  <c r="K79"/>
  <c r="L79"/>
  <c r="T79"/>
  <c r="J79"/>
  <c r="S226"/>
  <c r="S222"/>
  <c r="S214"/>
  <c r="S215" s="1"/>
  <c r="T227"/>
  <c r="K227"/>
  <c r="L227"/>
  <c r="M227"/>
  <c r="O227"/>
  <c r="P227"/>
  <c r="R227"/>
  <c r="J227"/>
  <c r="K223"/>
  <c r="L223"/>
  <c r="O223"/>
  <c r="P223"/>
  <c r="R223"/>
  <c r="T223"/>
  <c r="J223"/>
  <c r="J219"/>
  <c r="J215"/>
  <c r="J211"/>
  <c r="J207"/>
  <c r="T193"/>
  <c r="T186"/>
  <c r="J197"/>
  <c r="K193"/>
  <c r="L193"/>
  <c r="O193"/>
  <c r="P193"/>
  <c r="R193"/>
  <c r="J193"/>
  <c r="J162"/>
  <c r="L178"/>
  <c r="J182"/>
  <c r="R186"/>
  <c r="R178"/>
  <c r="R249" s="1"/>
  <c r="R174"/>
  <c r="L186"/>
  <c r="L87"/>
  <c r="J87"/>
  <c r="K87"/>
  <c r="P87"/>
  <c r="T87"/>
  <c r="J91"/>
  <c r="J116"/>
  <c r="J166"/>
  <c r="J170"/>
  <c r="J174"/>
  <c r="O174"/>
  <c r="P174"/>
  <c r="T174"/>
  <c r="J178"/>
  <c r="K178"/>
  <c r="O178"/>
  <c r="P178"/>
  <c r="J186"/>
  <c r="K186"/>
  <c r="O186"/>
  <c r="P186"/>
  <c r="M249" l="1"/>
  <c r="O249"/>
  <c r="P249"/>
  <c r="K249"/>
  <c r="L249"/>
  <c r="S147"/>
  <c r="S227"/>
  <c r="S223"/>
  <c r="T178"/>
  <c r="T249" s="1"/>
  <c r="S193"/>
  <c r="J83"/>
  <c r="J249" s="1"/>
  <c r="S87"/>
  <c r="S178"/>
  <c r="S186"/>
  <c r="S174"/>
  <c r="S249" l="1"/>
</calcChain>
</file>

<file path=xl/sharedStrings.xml><?xml version="1.0" encoding="utf-8"?>
<sst xmlns="http://schemas.openxmlformats.org/spreadsheetml/2006/main" count="247" uniqueCount="171">
  <si>
    <t>Ionescu Marius</t>
  </si>
  <si>
    <t xml:space="preserve"> </t>
  </si>
  <si>
    <t>intocmit</t>
  </si>
  <si>
    <t>Ec. Adriana Hluhaniuc</t>
  </si>
  <si>
    <t>Ec. Carmen Prodan</t>
  </si>
  <si>
    <t>Director executiv - Direcţia Economică</t>
  </si>
  <si>
    <t>Preşedinte - Director general</t>
  </si>
  <si>
    <t xml:space="preserve">TOTAL GENERAL </t>
  </si>
  <si>
    <t>TOTAL</t>
  </si>
  <si>
    <t>69XXX00</t>
  </si>
  <si>
    <t>Bucuresti</t>
  </si>
  <si>
    <t>01.05. 2015</t>
  </si>
  <si>
    <t>02651</t>
  </si>
  <si>
    <t>EZ27005</t>
  </si>
  <si>
    <t>RO02TR</t>
  </si>
  <si>
    <t>EZ70050</t>
  </si>
  <si>
    <t>5069XXX</t>
  </si>
  <si>
    <t>01.05.  2015</t>
  </si>
  <si>
    <t>EZ27025</t>
  </si>
  <si>
    <t>RO59TR</t>
  </si>
  <si>
    <t>008524</t>
  </si>
  <si>
    <t>069XXX</t>
  </si>
  <si>
    <t>NEUROLOGY</t>
  </si>
  <si>
    <t>EZ4215</t>
  </si>
  <si>
    <t>Ilfov</t>
  </si>
  <si>
    <t>Sintesti</t>
  </si>
  <si>
    <t>SERVICES</t>
  </si>
  <si>
    <t>RO09TR</t>
  </si>
  <si>
    <t xml:space="preserve">MEDICAL </t>
  </si>
  <si>
    <t>RO12TREZ7005069XXX002568</t>
  </si>
  <si>
    <t>AIR LIQUIDE VITALAIRE</t>
  </si>
  <si>
    <t>ATOMEDICAL VEST</t>
  </si>
  <si>
    <t xml:space="preserve">LINDE GAZ </t>
  </si>
  <si>
    <t>RO27TREZ7005069XXX005305</t>
  </si>
  <si>
    <t>BIOSINTEX</t>
  </si>
  <si>
    <t>NEWMEDICS</t>
  </si>
  <si>
    <t>RO29TREZ2165069XXX015101</t>
  </si>
  <si>
    <t>Cluj Napoca</t>
  </si>
  <si>
    <t>RO92TREZ7005069XXX003941</t>
  </si>
  <si>
    <t>AUDIO NOVA</t>
  </si>
  <si>
    <t>RO62TREZ2165069XXX009560</t>
  </si>
  <si>
    <t>ROMSOUND</t>
  </si>
  <si>
    <t>RO53TREZ2165069XXX011177</t>
  </si>
  <si>
    <t>MEDICA M3 COMEXIM</t>
  </si>
  <si>
    <t>RO94TREZ4215069XXX002288</t>
  </si>
  <si>
    <t>MOTIVATION</t>
  </si>
  <si>
    <t>plata</t>
  </si>
  <si>
    <t>RON</t>
  </si>
  <si>
    <t>beneficiarului</t>
  </si>
  <si>
    <t>suma</t>
  </si>
  <si>
    <t xml:space="preserve">data </t>
  </si>
  <si>
    <t>numar</t>
  </si>
  <si>
    <t>legal</t>
  </si>
  <si>
    <t>contr.</t>
  </si>
  <si>
    <t>Suma de plata</t>
  </si>
  <si>
    <t>Retineri</t>
  </si>
  <si>
    <t>Refuz</t>
  </si>
  <si>
    <t xml:space="preserve">Suma datorata </t>
  </si>
  <si>
    <t>Factura</t>
  </si>
  <si>
    <t>Nr. Cont</t>
  </si>
  <si>
    <t>Trezoreria</t>
  </si>
  <si>
    <t>Data ang.</t>
  </si>
  <si>
    <t>Nr</t>
  </si>
  <si>
    <t>Localitatea</t>
  </si>
  <si>
    <t>Beneficiar</t>
  </si>
  <si>
    <t>Nr.crt</t>
  </si>
  <si>
    <t>CAS Maramures</t>
  </si>
  <si>
    <t>EXPRESS</t>
  </si>
  <si>
    <t>BEST</t>
  </si>
  <si>
    <t>PAUL HARTMANN</t>
  </si>
  <si>
    <t>MESSER</t>
  </si>
  <si>
    <t>ROMANIA</t>
  </si>
  <si>
    <t>CLARFON</t>
  </si>
  <si>
    <t>curent</t>
  </si>
  <si>
    <t xml:space="preserve">Ramas de </t>
  </si>
  <si>
    <t>MEDIC MAG</t>
  </si>
  <si>
    <t>M-G EXIM ROMITALIA</t>
  </si>
  <si>
    <t>Sef serviciu</t>
  </si>
  <si>
    <t>THERANOVA</t>
  </si>
  <si>
    <t>PROTEARE</t>
  </si>
  <si>
    <t xml:space="preserve">OSTEOPHARM </t>
  </si>
  <si>
    <t xml:space="preserve">ORTODAC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</si>
  <si>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</si>
  <si>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174053</t>
  </si>
  <si>
    <t>30-03-2018</t>
  </si>
  <si>
    <t>3160</t>
  </si>
  <si>
    <t>3</t>
  </si>
  <si>
    <t>Nu</t>
  </si>
  <si>
    <t>ADAPTARE RECUPERARE KINETOTERAPIE SRL</t>
  </si>
  <si>
    <t>291</t>
  </si>
  <si>
    <t>28-03-2018</t>
  </si>
  <si>
    <t>172176</t>
  </si>
  <si>
    <t>1442730</t>
  </si>
  <si>
    <t>31-03-2018</t>
  </si>
  <si>
    <t>CLOF03005</t>
  </si>
  <si>
    <t>29-03-2018</t>
  </si>
  <si>
    <t>1392</t>
  </si>
  <si>
    <t>27-03-2018</t>
  </si>
  <si>
    <t>MSNMM 18</t>
  </si>
  <si>
    <t>320180245</t>
  </si>
  <si>
    <t>15-03-2018</t>
  </si>
  <si>
    <t>FEORP00005848</t>
  </si>
  <si>
    <t>ORTO F 20546</t>
  </si>
  <si>
    <t>14000071</t>
  </si>
  <si>
    <t>1116656426</t>
  </si>
  <si>
    <t>OD2018022</t>
  </si>
  <si>
    <t>3446</t>
  </si>
  <si>
    <t>2831</t>
  </si>
  <si>
    <t xml:space="preserve">trimis ERP </t>
  </si>
  <si>
    <t>PROTMED</t>
  </si>
  <si>
    <t>PROTETIKA</t>
  </si>
  <si>
    <t>172189</t>
  </si>
  <si>
    <t>172188</t>
  </si>
  <si>
    <t>30-04-2018</t>
  </si>
  <si>
    <t>302</t>
  </si>
  <si>
    <t>27-04-2018</t>
  </si>
  <si>
    <t>174063</t>
  </si>
  <si>
    <t>1445905</t>
  </si>
  <si>
    <t>04-04-2018</t>
  </si>
  <si>
    <t>2016401</t>
  </si>
  <si>
    <t>23-04-2018</t>
  </si>
  <si>
    <t>2016448</t>
  </si>
  <si>
    <t>2016449</t>
  </si>
  <si>
    <t>1410</t>
  </si>
  <si>
    <t>ORTOTECH</t>
  </si>
  <si>
    <t>HANDILUNG</t>
  </si>
  <si>
    <t>ORTOPEDICA</t>
  </si>
  <si>
    <t xml:space="preserve">Platit </t>
  </si>
  <si>
    <t xml:space="preserve">facturi </t>
  </si>
  <si>
    <t>nestornate</t>
  </si>
  <si>
    <t>PRIMA</t>
  </si>
  <si>
    <t>ORTOPEDIC</t>
  </si>
  <si>
    <t xml:space="preserve">AKTIVORT </t>
  </si>
  <si>
    <t>ANCEU</t>
  </si>
  <si>
    <t>,</t>
  </si>
  <si>
    <t>debit</t>
  </si>
  <si>
    <t>fact.</t>
  </si>
  <si>
    <t>ec.Blaga Gabriela</t>
  </si>
  <si>
    <t xml:space="preserve">Director executiv  - Direcţia Relaţii Contractuale    
ec. Camelia Stretea    
</t>
  </si>
  <si>
    <t>ORTOPROFIL</t>
  </si>
  <si>
    <t>sept 2018</t>
  </si>
  <si>
    <t>NEOMED</t>
  </si>
  <si>
    <t>SONOROM</t>
  </si>
  <si>
    <t>03284</t>
  </si>
  <si>
    <t>172269</t>
  </si>
  <si>
    <t>172270</t>
  </si>
  <si>
    <t>172271</t>
  </si>
  <si>
    <t>2018077</t>
  </si>
  <si>
    <t>VALDOMEDICA</t>
  </si>
  <si>
    <t>0610</t>
  </si>
  <si>
    <t>31.07,2018</t>
  </si>
  <si>
    <t>oct 2018</t>
  </si>
  <si>
    <t>aug 2018</t>
  </si>
  <si>
    <t xml:space="preserve">trimis  ERP </t>
  </si>
  <si>
    <t>Centralizatorul facturilor aferente dispozitivelor medicale platite in luna  noiembrie 2018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</si>
  <si>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</si>
  <si>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HUMAN OPTICS</t>
  </si>
  <si>
    <t>174114</t>
  </si>
  <si>
    <t>4556</t>
  </si>
  <si>
    <t>4554</t>
  </si>
  <si>
    <t>4557</t>
  </si>
  <si>
    <t>344</t>
  </si>
  <si>
    <t>ADAPTARE</t>
  </si>
  <si>
    <t>RECUPERARE</t>
  </si>
  <si>
    <t>KINETOTERAPIE</t>
  </si>
  <si>
    <t>3324</t>
  </si>
  <si>
    <t>2018078</t>
  </si>
  <si>
    <t>172283</t>
  </si>
  <si>
    <t>172284</t>
  </si>
  <si>
    <t>172282</t>
  </si>
  <si>
    <t>0477</t>
  </si>
</sst>
</file>

<file path=xl/styles.xml><?xml version="1.0" encoding="utf-8"?>
<styleSheet xmlns="http://schemas.openxmlformats.org/spreadsheetml/2006/main">
  <numFmts count="1">
    <numFmt numFmtId="44" formatCode="_-* #,##0.00\ &quot;lei&quot;_-;\-* #,##0.00\ &quot;lei&quot;_-;_-* &quot;-&quot;??\ &quot;lei&quot;_-;_-@_-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charset val="238"/>
      <scheme val="minor"/>
    </font>
    <font>
      <b/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1" fillId="0" borderId="0"/>
  </cellStyleXfs>
  <cellXfs count="274">
    <xf numFmtId="0" fontId="0" fillId="0" borderId="0" xfId="0"/>
    <xf numFmtId="0" fontId="0" fillId="2" borderId="0" xfId="0" applyFill="1"/>
    <xf numFmtId="0" fontId="1" fillId="2" borderId="0" xfId="0" applyFont="1" applyFill="1"/>
    <xf numFmtId="44" fontId="2" fillId="2" borderId="0" xfId="1" applyFont="1" applyFill="1" applyAlignment="1">
      <alignment horizontal="center"/>
    </xf>
    <xf numFmtId="4" fontId="1" fillId="2" borderId="0" xfId="0" applyNumberFormat="1" applyFont="1" applyFill="1"/>
    <xf numFmtId="4" fontId="0" fillId="2" borderId="0" xfId="0" applyNumberFormat="1" applyFill="1"/>
    <xf numFmtId="0" fontId="2" fillId="0" borderId="0" xfId="0" applyFont="1" applyFill="1" applyBorder="1"/>
    <xf numFmtId="4" fontId="3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2" fillId="2" borderId="0" xfId="0" applyFont="1" applyFill="1"/>
    <xf numFmtId="4" fontId="2" fillId="2" borderId="0" xfId="0" applyNumberFormat="1" applyFont="1" applyFill="1" applyBorder="1"/>
    <xf numFmtId="0" fontId="3" fillId="2" borderId="0" xfId="2" applyFont="1" applyFill="1" applyAlignment="1">
      <alignment horizontal="center"/>
    </xf>
    <xf numFmtId="0" fontId="3" fillId="2" borderId="0" xfId="2" applyFont="1" applyFill="1" applyBorder="1" applyAlignment="1"/>
    <xf numFmtId="4" fontId="2" fillId="2" borderId="0" xfId="2" applyNumberFormat="1" applyFont="1" applyFill="1" applyAlignment="1">
      <alignment horizontal="left"/>
    </xf>
    <xf numFmtId="0" fontId="2" fillId="2" borderId="0" xfId="3" applyFont="1" applyFill="1" applyBorder="1"/>
    <xf numFmtId="0" fontId="2" fillId="0" borderId="0" xfId="2" applyFont="1" applyFill="1" applyBorder="1" applyAlignment="1">
      <alignment vertical="center"/>
    </xf>
    <xf numFmtId="0" fontId="2" fillId="2" borderId="0" xfId="2" applyFont="1" applyFill="1" applyBorder="1"/>
    <xf numFmtId="0" fontId="3" fillId="0" borderId="0" xfId="2" applyFont="1" applyBorder="1" applyAlignment="1">
      <alignment vertical="center"/>
    </xf>
    <xf numFmtId="0" fontId="2" fillId="2" borderId="0" xfId="2" applyFont="1" applyFill="1" applyBorder="1" applyAlignment="1"/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 wrapText="1"/>
    </xf>
    <xf numFmtId="0" fontId="3" fillId="2" borderId="12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10" fillId="2" borderId="0" xfId="2" applyFont="1" applyFill="1" applyAlignment="1"/>
    <xf numFmtId="0" fontId="9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5" xfId="3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/>
    </xf>
    <xf numFmtId="0" fontId="3" fillId="2" borderId="0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12" fillId="2" borderId="0" xfId="0" applyFont="1" applyFill="1"/>
    <xf numFmtId="0" fontId="3" fillId="2" borderId="6" xfId="2" applyFont="1" applyFill="1" applyBorder="1" applyAlignment="1">
      <alignment horizontal="center" vertical="center" wrapText="1"/>
    </xf>
    <xf numFmtId="2" fontId="11" fillId="2" borderId="3" xfId="3" applyNumberFormat="1" applyFont="1" applyFill="1" applyBorder="1"/>
    <xf numFmtId="2" fontId="9" fillId="2" borderId="1" xfId="3" applyNumberFormat="1" applyFont="1" applyFill="1" applyBorder="1"/>
    <xf numFmtId="4" fontId="13" fillId="2" borderId="0" xfId="2" applyNumberFormat="1" applyFont="1" applyFill="1" applyBorder="1" applyAlignment="1"/>
    <xf numFmtId="0" fontId="0" fillId="2" borderId="3" xfId="0" applyFill="1" applyBorder="1"/>
    <xf numFmtId="0" fontId="2" fillId="2" borderId="9" xfId="0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justify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3" applyFont="1" applyFill="1" applyBorder="1" applyAlignment="1">
      <alignment horizontal="left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justify" vertical="center"/>
    </xf>
    <xf numFmtId="0" fontId="2" fillId="2" borderId="1" xfId="3" applyFont="1" applyFill="1" applyBorder="1" applyAlignment="1">
      <alignment horizontal="left" vertical="center" wrapText="1"/>
    </xf>
    <xf numFmtId="0" fontId="2" fillId="2" borderId="7" xfId="3" applyFont="1" applyFill="1" applyBorder="1"/>
    <xf numFmtId="0" fontId="2" fillId="2" borderId="7" xfId="3" applyFont="1" applyFill="1" applyBorder="1" applyAlignment="1">
      <alignment horizontal="left"/>
    </xf>
    <xf numFmtId="0" fontId="3" fillId="2" borderId="1" xfId="3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3" fillId="2" borderId="1" xfId="3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justify" vertical="center"/>
    </xf>
    <xf numFmtId="14" fontId="2" fillId="2" borderId="4" xfId="0" applyNumberFormat="1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3" applyFont="1" applyFill="1" applyBorder="1" applyAlignment="1">
      <alignment horizontal="left" vertical="center"/>
    </xf>
    <xf numFmtId="0" fontId="2" fillId="2" borderId="3" xfId="3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3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/>
    </xf>
    <xf numFmtId="0" fontId="1" fillId="2" borderId="7" xfId="0" applyFont="1" applyFill="1" applyBorder="1"/>
    <xf numFmtId="0" fontId="2" fillId="2" borderId="10" xfId="3" applyFont="1" applyFill="1" applyBorder="1" applyAlignment="1">
      <alignment horizontal="left" vertical="center"/>
    </xf>
    <xf numFmtId="0" fontId="2" fillId="2" borderId="9" xfId="3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 wrapText="1"/>
    </xf>
    <xf numFmtId="0" fontId="2" fillId="2" borderId="3" xfId="3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6" xfId="3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0" fillId="2" borderId="4" xfId="0" applyFill="1" applyBorder="1"/>
    <xf numFmtId="0" fontId="1" fillId="2" borderId="3" xfId="0" applyFont="1" applyFill="1" applyBorder="1" applyAlignment="1">
      <alignment horizontal="left"/>
    </xf>
    <xf numFmtId="4" fontId="2" fillId="2" borderId="0" xfId="0" applyNumberFormat="1" applyFont="1" applyFill="1" applyAlignment="1">
      <alignment horizontal="center"/>
    </xf>
    <xf numFmtId="0" fontId="4" fillId="2" borderId="4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center"/>
    </xf>
    <xf numFmtId="4" fontId="4" fillId="2" borderId="11" xfId="2" applyNumberFormat="1" applyFont="1" applyFill="1" applyBorder="1"/>
    <xf numFmtId="4" fontId="4" fillId="2" borderId="9" xfId="2" applyNumberFormat="1" applyFont="1" applyFill="1" applyBorder="1"/>
    <xf numFmtId="49" fontId="4" fillId="2" borderId="9" xfId="2" applyNumberFormat="1" applyFont="1" applyFill="1" applyBorder="1"/>
    <xf numFmtId="0" fontId="4" fillId="2" borderId="1" xfId="2" applyFont="1" applyFill="1" applyBorder="1" applyAlignment="1">
      <alignment horizontal="center"/>
    </xf>
    <xf numFmtId="0" fontId="15" fillId="2" borderId="1" xfId="2" applyFont="1" applyFill="1" applyBorder="1" applyAlignment="1">
      <alignment horizontal="center"/>
    </xf>
    <xf numFmtId="4" fontId="4" fillId="2" borderId="13" xfId="2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3" fillId="2" borderId="0" xfId="2" applyFont="1" applyFill="1" applyBorder="1" applyAlignment="1">
      <alignment horizontal="left" vertical="center"/>
    </xf>
    <xf numFmtId="0" fontId="2" fillId="2" borderId="0" xfId="2" applyFont="1" applyFill="1" applyAlignment="1">
      <alignment horizontal="center"/>
    </xf>
    <xf numFmtId="0" fontId="3" fillId="2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left"/>
    </xf>
    <xf numFmtId="0" fontId="3" fillId="2" borderId="0" xfId="2" applyFont="1" applyFill="1"/>
    <xf numFmtId="0" fontId="2" fillId="2" borderId="0" xfId="2" applyFont="1" applyFill="1" applyBorder="1" applyAlignment="1">
      <alignment vertical="center"/>
    </xf>
    <xf numFmtId="0" fontId="2" fillId="2" borderId="0" xfId="3" applyFont="1" applyFill="1" applyBorder="1" applyAlignment="1">
      <alignment horizontal="left"/>
    </xf>
    <xf numFmtId="0" fontId="2" fillId="2" borderId="0" xfId="2" applyFont="1" applyFill="1"/>
    <xf numFmtId="0" fontId="2" fillId="2" borderId="0" xfId="3" applyFont="1" applyFill="1" applyAlignment="1">
      <alignment horizontal="left"/>
    </xf>
    <xf numFmtId="0" fontId="2" fillId="2" borderId="0" xfId="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3" fillId="2" borderId="7" xfId="3" applyFont="1" applyFill="1" applyBorder="1" applyAlignment="1">
      <alignment vertical="center" wrapText="1"/>
    </xf>
    <xf numFmtId="0" fontId="0" fillId="2" borderId="1" xfId="0" applyFill="1" applyBorder="1"/>
    <xf numFmtId="2" fontId="9" fillId="2" borderId="3" xfId="3" applyNumberFormat="1" applyFont="1" applyFill="1" applyBorder="1"/>
    <xf numFmtId="0" fontId="2" fillId="2" borderId="5" xfId="2" applyFont="1" applyFill="1" applyBorder="1" applyAlignment="1">
      <alignment horizontal="center" vertical="center"/>
    </xf>
    <xf numFmtId="17" fontId="2" fillId="2" borderId="9" xfId="2" applyNumberFormat="1" applyFont="1" applyFill="1" applyBorder="1" applyAlignment="1">
      <alignment horizontal="center" vertical="center"/>
    </xf>
    <xf numFmtId="0" fontId="16" fillId="2" borderId="3" xfId="0" applyFont="1" applyFill="1" applyBorder="1"/>
    <xf numFmtId="0" fontId="2" fillId="2" borderId="1" xfId="2" applyFont="1" applyFill="1" applyBorder="1" applyAlignment="1">
      <alignment horizontal="center" shrinkToFit="1"/>
    </xf>
    <xf numFmtId="0" fontId="16" fillId="2" borderId="1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left" vertical="center"/>
    </xf>
    <xf numFmtId="0" fontId="2" fillId="2" borderId="4" xfId="3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right"/>
    </xf>
    <xf numFmtId="2" fontId="16" fillId="2" borderId="1" xfId="0" applyNumberFormat="1" applyFont="1" applyFill="1" applyBorder="1"/>
    <xf numFmtId="2" fontId="16" fillId="2" borderId="3" xfId="0" applyNumberFormat="1" applyFont="1" applyFill="1" applyBorder="1"/>
    <xf numFmtId="2" fontId="8" fillId="2" borderId="1" xfId="0" applyNumberFormat="1" applyFont="1" applyFill="1" applyBorder="1"/>
    <xf numFmtId="0" fontId="17" fillId="2" borderId="1" xfId="0" applyFont="1" applyFill="1" applyBorder="1"/>
    <xf numFmtId="0" fontId="8" fillId="2" borderId="1" xfId="0" applyFont="1" applyFill="1" applyBorder="1"/>
    <xf numFmtId="14" fontId="8" fillId="2" borderId="1" xfId="0" applyNumberFormat="1" applyFont="1" applyFill="1" applyBorder="1"/>
    <xf numFmtId="2" fontId="9" fillId="2" borderId="1" xfId="2" applyNumberFormat="1" applyFont="1" applyFill="1" applyBorder="1"/>
    <xf numFmtId="0" fontId="8" fillId="2" borderId="1" xfId="3" applyFont="1" applyFill="1" applyBorder="1"/>
    <xf numFmtId="0" fontId="8" fillId="2" borderId="1" xfId="3" applyFont="1" applyFill="1" applyBorder="1" applyAlignment="1">
      <alignment horizontal="center"/>
    </xf>
    <xf numFmtId="0" fontId="8" fillId="2" borderId="3" xfId="3" applyFont="1" applyFill="1" applyBorder="1"/>
    <xf numFmtId="0" fontId="8" fillId="2" borderId="3" xfId="3" applyFont="1" applyFill="1" applyBorder="1" applyAlignment="1">
      <alignment horizontal="center"/>
    </xf>
    <xf numFmtId="2" fontId="8" fillId="2" borderId="3" xfId="3" applyNumberFormat="1" applyFont="1" applyFill="1" applyBorder="1" applyAlignment="1">
      <alignment horizontal="right"/>
    </xf>
    <xf numFmtId="2" fontId="8" fillId="2" borderId="1" xfId="3" applyNumberFormat="1" applyFont="1" applyFill="1" applyBorder="1"/>
    <xf numFmtId="2" fontId="8" fillId="2" borderId="3" xfId="3" applyNumberFormat="1" applyFont="1" applyFill="1" applyBorder="1"/>
    <xf numFmtId="2" fontId="8" fillId="2" borderId="3" xfId="0" applyNumberFormat="1" applyFont="1" applyFill="1" applyBorder="1"/>
    <xf numFmtId="49" fontId="16" fillId="2" borderId="1" xfId="0" applyNumberFormat="1" applyFont="1" applyFill="1" applyBorder="1" applyAlignment="1">
      <alignment horizontal="right"/>
    </xf>
    <xf numFmtId="0" fontId="9" fillId="2" borderId="1" xfId="3" applyFont="1" applyFill="1" applyBorder="1"/>
    <xf numFmtId="0" fontId="9" fillId="2" borderId="1" xfId="3" applyFont="1" applyFill="1" applyBorder="1" applyAlignment="1">
      <alignment horizontal="center"/>
    </xf>
    <xf numFmtId="1" fontId="16" fillId="2" borderId="1" xfId="0" applyNumberFormat="1" applyFont="1" applyFill="1" applyBorder="1"/>
    <xf numFmtId="2" fontId="17" fillId="2" borderId="1" xfId="0" applyNumberFormat="1" applyFont="1" applyFill="1" applyBorder="1"/>
    <xf numFmtId="49" fontId="8" fillId="2" borderId="1" xfId="0" applyNumberFormat="1" applyFont="1" applyFill="1" applyBorder="1" applyAlignment="1">
      <alignment horizontal="right"/>
    </xf>
    <xf numFmtId="0" fontId="8" fillId="2" borderId="5" xfId="3" applyFont="1" applyFill="1" applyBorder="1" applyAlignment="1">
      <alignment horizontal="center"/>
    </xf>
    <xf numFmtId="14" fontId="8" fillId="2" borderId="5" xfId="3" applyNumberFormat="1" applyFont="1" applyFill="1" applyBorder="1" applyAlignment="1">
      <alignment horizontal="center"/>
    </xf>
    <xf numFmtId="14" fontId="8" fillId="2" borderId="5" xfId="0" applyNumberFormat="1" applyFont="1" applyFill="1" applyBorder="1" applyAlignment="1">
      <alignment horizontal="right"/>
    </xf>
    <xf numFmtId="0" fontId="9" fillId="2" borderId="2" xfId="3" applyFont="1" applyFill="1" applyBorder="1" applyAlignment="1">
      <alignment horizontal="center"/>
    </xf>
    <xf numFmtId="2" fontId="11" fillId="2" borderId="9" xfId="3" applyNumberFormat="1" applyFont="1" applyFill="1" applyBorder="1"/>
    <xf numFmtId="0" fontId="17" fillId="2" borderId="4" xfId="0" applyFont="1" applyFill="1" applyBorder="1"/>
    <xf numFmtId="0" fontId="17" fillId="2" borderId="3" xfId="0" applyFont="1" applyFill="1" applyBorder="1"/>
    <xf numFmtId="0" fontId="16" fillId="2" borderId="4" xfId="0" applyFont="1" applyFill="1" applyBorder="1"/>
    <xf numFmtId="2" fontId="16" fillId="2" borderId="4" xfId="0" applyNumberFormat="1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/>
    </xf>
    <xf numFmtId="4" fontId="0" fillId="2" borderId="15" xfId="0" applyNumberFormat="1" applyFill="1" applyBorder="1" applyAlignment="1">
      <alignment horizontal="right"/>
    </xf>
    <xf numFmtId="0" fontId="0" fillId="2" borderId="14" xfId="0" applyFill="1" applyBorder="1"/>
    <xf numFmtId="4" fontId="0" fillId="2" borderId="14" xfId="0" applyNumberFormat="1" applyFill="1" applyBorder="1" applyAlignment="1">
      <alignment horizontal="right"/>
    </xf>
    <xf numFmtId="4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0" fontId="2" fillId="2" borderId="7" xfId="0" applyFont="1" applyFill="1" applyBorder="1" applyAlignment="1">
      <alignment horizontal="center" vertical="center"/>
    </xf>
    <xf numFmtId="2" fontId="18" fillId="2" borderId="1" xfId="3" applyNumberFormat="1" applyFont="1" applyFill="1" applyBorder="1"/>
    <xf numFmtId="4" fontId="14" fillId="2" borderId="0" xfId="0" applyNumberFormat="1" applyFont="1" applyFill="1"/>
    <xf numFmtId="2" fontId="19" fillId="2" borderId="1" xfId="0" applyNumberFormat="1" applyFont="1" applyFill="1" applyBorder="1"/>
    <xf numFmtId="49" fontId="17" fillId="2" borderId="1" xfId="0" applyNumberFormat="1" applyFont="1" applyFill="1" applyBorder="1" applyAlignment="1">
      <alignment horizontal="right"/>
    </xf>
    <xf numFmtId="49" fontId="2" fillId="2" borderId="1" xfId="3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21" fillId="2" borderId="1" xfId="0" applyFont="1" applyFill="1" applyBorder="1"/>
    <xf numFmtId="4" fontId="7" fillId="2" borderId="14" xfId="0" applyNumberFormat="1" applyFont="1" applyFill="1" applyBorder="1" applyAlignment="1">
      <alignment horizontal="right"/>
    </xf>
    <xf numFmtId="0" fontId="7" fillId="2" borderId="14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3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7" xfId="3" applyFont="1" applyFill="1" applyBorder="1" applyAlignment="1">
      <alignment horizontal="justify" vertical="center"/>
    </xf>
    <xf numFmtId="0" fontId="2" fillId="2" borderId="1" xfId="2" applyFont="1" applyFill="1" applyBorder="1" applyAlignment="1">
      <alignment horizontal="center"/>
    </xf>
    <xf numFmtId="0" fontId="2" fillId="2" borderId="4" xfId="3" applyFont="1" applyFill="1" applyBorder="1" applyAlignment="1">
      <alignment horizontal="justify" vertical="center"/>
    </xf>
    <xf numFmtId="0" fontId="2" fillId="2" borderId="6" xfId="3" applyFont="1" applyFill="1" applyBorder="1" applyAlignment="1">
      <alignment horizontal="left" vertic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0" fillId="2" borderId="10" xfId="0" applyFill="1" applyBorder="1"/>
    <xf numFmtId="4" fontId="1" fillId="2" borderId="0" xfId="0" applyNumberFormat="1" applyFont="1" applyFill="1" applyAlignment="1">
      <alignment horizontal="left"/>
    </xf>
    <xf numFmtId="0" fontId="2" fillId="2" borderId="7" xfId="0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3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0" fontId="2" fillId="2" borderId="7" xfId="2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4" xfId="2" applyFont="1" applyFill="1" applyBorder="1" applyAlignment="1">
      <alignment horizontal="left" vertical="center"/>
    </xf>
    <xf numFmtId="0" fontId="2" fillId="2" borderId="3" xfId="2" applyFont="1" applyFill="1" applyBorder="1" applyAlignment="1">
      <alignment horizontal="left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justify" vertical="center"/>
    </xf>
    <xf numFmtId="4" fontId="3" fillId="2" borderId="0" xfId="2" applyNumberFormat="1" applyFont="1" applyFill="1" applyBorder="1" applyAlignment="1">
      <alignment horizontal="center" wrapText="1"/>
    </xf>
    <xf numFmtId="4" fontId="3" fillId="2" borderId="0" xfId="2" applyNumberFormat="1" applyFont="1" applyFill="1" applyBorder="1" applyAlignment="1">
      <alignment horizontal="center"/>
    </xf>
    <xf numFmtId="4" fontId="4" fillId="2" borderId="13" xfId="2" applyNumberFormat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justify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2" fillId="2" borderId="13" xfId="2" applyFont="1" applyFill="1" applyBorder="1" applyAlignment="1">
      <alignment horizontal="center"/>
    </xf>
    <xf numFmtId="0" fontId="2" fillId="2" borderId="7" xfId="2" applyFont="1" applyFill="1" applyBorder="1" applyAlignment="1">
      <alignment horizontal="justify" vertical="center"/>
    </xf>
    <xf numFmtId="0" fontId="2" fillId="2" borderId="3" xfId="2" applyFont="1" applyFill="1" applyBorder="1" applyAlignment="1">
      <alignment horizontal="justify" vertical="center"/>
    </xf>
    <xf numFmtId="0" fontId="2" fillId="2" borderId="4" xfId="3" applyFont="1" applyFill="1" applyBorder="1" applyAlignment="1">
      <alignment horizontal="justify" vertical="center"/>
    </xf>
    <xf numFmtId="0" fontId="2" fillId="2" borderId="7" xfId="2" applyFont="1" applyFill="1" applyBorder="1" applyAlignment="1">
      <alignment horizontal="left" vertical="center" wrapText="1"/>
    </xf>
    <xf numFmtId="0" fontId="2" fillId="2" borderId="6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2" fillId="2" borderId="6" xfId="2" applyFont="1" applyFill="1" applyBorder="1" applyAlignment="1">
      <alignment horizontal="left" vertical="center"/>
    </xf>
    <xf numFmtId="0" fontId="3" fillId="2" borderId="7" xfId="2" applyFont="1" applyFill="1" applyBorder="1" applyAlignment="1">
      <alignment horizontal="center" vertical="center" wrapText="1"/>
    </xf>
    <xf numFmtId="14" fontId="2" fillId="2" borderId="7" xfId="2" applyNumberFormat="1" applyFont="1" applyFill="1" applyBorder="1" applyAlignment="1">
      <alignment horizontal="justify" vertical="center"/>
    </xf>
    <xf numFmtId="14" fontId="2" fillId="2" borderId="3" xfId="2" applyNumberFormat="1" applyFont="1" applyFill="1" applyBorder="1" applyAlignment="1">
      <alignment horizontal="justify" vertical="center"/>
    </xf>
    <xf numFmtId="0" fontId="2" fillId="2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2" applyFont="1" applyFill="1" applyBorder="1" applyAlignment="1">
      <alignment horizontal="justify" vertical="center" wrapText="1"/>
    </xf>
  </cellXfs>
  <cellStyles count="4">
    <cellStyle name="Currency" xfId="1" builtinId="4"/>
    <cellStyle name="Normal" xfId="0" builtinId="0"/>
    <cellStyle name="Normal_ord 03.2004" xfId="2"/>
    <cellStyle name="Normal_Sheet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59"/>
  <sheetViews>
    <sheetView tabSelected="1" workbookViewId="0">
      <pane ySplit="6" topLeftCell="A114" activePane="bottomLeft" state="frozen"/>
      <selection pane="bottomLeft" activeCell="T66" sqref="T66"/>
    </sheetView>
  </sheetViews>
  <sheetFormatPr defaultRowHeight="15"/>
  <cols>
    <col min="1" max="1" width="3.140625" customWidth="1"/>
    <col min="2" max="2" width="15.42578125" style="1" customWidth="1"/>
    <col min="3" max="7" width="9.140625" style="1" hidden="1" customWidth="1"/>
    <col min="8" max="8" width="9.28515625" style="42" customWidth="1"/>
    <col min="9" max="9" width="8.7109375" style="29" customWidth="1"/>
    <col min="10" max="10" width="8.42578125" style="1" customWidth="1"/>
    <col min="11" max="11" width="8.7109375" style="1" customWidth="1"/>
    <col min="12" max="12" width="8.140625" style="1" customWidth="1"/>
    <col min="13" max="13" width="8.5703125" style="1" hidden="1" customWidth="1"/>
    <col min="14" max="14" width="8.5703125" style="1" customWidth="1"/>
    <col min="15" max="15" width="7" style="1" customWidth="1"/>
    <col min="16" max="16" width="6.7109375" style="1" customWidth="1"/>
    <col min="17" max="17" width="6.85546875" style="1" customWidth="1"/>
    <col min="18" max="18" width="1.7109375" style="1" hidden="1" customWidth="1"/>
    <col min="19" max="19" width="9" style="1" customWidth="1"/>
    <col min="20" max="20" width="8.85546875" style="1" customWidth="1"/>
    <col min="21" max="21" width="9.7109375" style="1" hidden="1" customWidth="1"/>
    <col min="22" max="22" width="14.5703125" style="1" hidden="1" customWidth="1"/>
    <col min="23" max="30" width="0" style="1" hidden="1" customWidth="1"/>
    <col min="31" max="31" width="10.7109375" style="1" hidden="1" customWidth="1"/>
    <col min="32" max="32" width="10.42578125" style="1" hidden="1" customWidth="1"/>
    <col min="33" max="34" width="0" style="1" hidden="1" customWidth="1"/>
    <col min="35" max="35" width="7.28515625" style="1" customWidth="1"/>
    <col min="36" max="36" width="9.140625" style="1"/>
  </cols>
  <sheetData>
    <row r="1" spans="1:35" ht="14.25" customHeight="1">
      <c r="A1" s="1"/>
      <c r="B1" s="2" t="s">
        <v>66</v>
      </c>
      <c r="C1" s="107"/>
      <c r="H1" s="2"/>
      <c r="I1" s="30"/>
      <c r="L1" s="2"/>
      <c r="M1" s="2"/>
      <c r="N1" s="2"/>
    </row>
    <row r="2" spans="1:35">
      <c r="A2" s="1"/>
      <c r="B2" s="2"/>
      <c r="C2" s="107"/>
      <c r="H2" s="2"/>
      <c r="I2" s="30"/>
      <c r="L2" s="2"/>
      <c r="M2" s="2"/>
      <c r="N2" s="2"/>
    </row>
    <row r="3" spans="1:35">
      <c r="A3" s="9"/>
      <c r="B3" s="28" t="s">
        <v>154</v>
      </c>
      <c r="C3" s="28"/>
      <c r="D3" s="28"/>
      <c r="E3" s="28"/>
      <c r="F3" s="28"/>
      <c r="G3" s="28"/>
      <c r="H3" s="28"/>
      <c r="I3" s="31"/>
      <c r="J3" s="28"/>
      <c r="K3" s="28"/>
      <c r="L3" s="28"/>
      <c r="M3" s="28"/>
      <c r="N3" s="28"/>
      <c r="O3" s="28"/>
      <c r="P3" s="28"/>
      <c r="Q3" s="28"/>
      <c r="R3" s="28"/>
      <c r="S3" s="28"/>
      <c r="T3" s="9"/>
    </row>
    <row r="4" spans="1:35" ht="15.75" customHeight="1">
      <c r="A4" s="9"/>
      <c r="B4" s="11"/>
      <c r="C4" s="11"/>
      <c r="D4" s="11"/>
      <c r="E4" s="11"/>
      <c r="F4" s="11"/>
      <c r="G4" s="11"/>
      <c r="H4" s="11"/>
      <c r="I4" s="32"/>
      <c r="J4" s="11"/>
      <c r="K4" s="11"/>
      <c r="L4" s="11"/>
      <c r="M4" s="11"/>
      <c r="N4" s="11"/>
      <c r="O4" s="11"/>
      <c r="P4" s="11"/>
      <c r="Q4" s="11"/>
      <c r="R4" s="11"/>
      <c r="S4" s="11"/>
      <c r="T4" s="9"/>
    </row>
    <row r="5" spans="1:35" s="1" customFormat="1">
      <c r="A5" s="234" t="s">
        <v>65</v>
      </c>
      <c r="B5" s="241" t="s">
        <v>64</v>
      </c>
      <c r="C5" s="239" t="s">
        <v>63</v>
      </c>
      <c r="D5" s="94" t="s">
        <v>62</v>
      </c>
      <c r="E5" s="95" t="s">
        <v>61</v>
      </c>
      <c r="F5" s="248" t="s">
        <v>60</v>
      </c>
      <c r="G5" s="241" t="s">
        <v>59</v>
      </c>
      <c r="H5" s="253" t="s">
        <v>58</v>
      </c>
      <c r="I5" s="253"/>
      <c r="J5" s="254"/>
      <c r="K5" s="99" t="s">
        <v>57</v>
      </c>
      <c r="L5" s="99" t="s">
        <v>153</v>
      </c>
      <c r="M5" s="99" t="s">
        <v>108</v>
      </c>
      <c r="N5" s="99" t="s">
        <v>108</v>
      </c>
      <c r="O5" s="38" t="s">
        <v>55</v>
      </c>
      <c r="P5" s="247" t="s">
        <v>56</v>
      </c>
      <c r="Q5" s="251" t="s">
        <v>127</v>
      </c>
      <c r="R5" s="252"/>
      <c r="S5" s="129" t="s">
        <v>54</v>
      </c>
      <c r="T5" s="94" t="s">
        <v>74</v>
      </c>
      <c r="AH5" s="164" t="s">
        <v>128</v>
      </c>
      <c r="AI5" s="91" t="s">
        <v>136</v>
      </c>
    </row>
    <row r="6" spans="1:35" s="1" customFormat="1">
      <c r="A6" s="235"/>
      <c r="B6" s="242"/>
      <c r="C6" s="240"/>
      <c r="D6" s="96" t="s">
        <v>53</v>
      </c>
      <c r="E6" s="97" t="s">
        <v>52</v>
      </c>
      <c r="F6" s="249"/>
      <c r="G6" s="242"/>
      <c r="H6" s="102" t="s">
        <v>51</v>
      </c>
      <c r="I6" s="103" t="s">
        <v>50</v>
      </c>
      <c r="J6" s="104" t="s">
        <v>49</v>
      </c>
      <c r="K6" s="100" t="s">
        <v>48</v>
      </c>
      <c r="L6" s="101" t="s">
        <v>140</v>
      </c>
      <c r="M6" s="101" t="s">
        <v>152</v>
      </c>
      <c r="N6" s="101" t="s">
        <v>151</v>
      </c>
      <c r="O6" s="39" t="s">
        <v>73</v>
      </c>
      <c r="P6" s="247"/>
      <c r="Q6" s="127">
        <v>43374</v>
      </c>
      <c r="R6" s="126"/>
      <c r="S6" s="210" t="s">
        <v>47</v>
      </c>
      <c r="T6" s="96" t="s">
        <v>46</v>
      </c>
      <c r="AH6" s="165" t="s">
        <v>129</v>
      </c>
      <c r="AI6" s="47" t="s">
        <v>135</v>
      </c>
    </row>
    <row r="7" spans="1:35" s="1" customFormat="1">
      <c r="A7" s="218">
        <v>1</v>
      </c>
      <c r="B7" s="43"/>
      <c r="C7" s="267"/>
      <c r="D7" s="236"/>
      <c r="E7" s="269"/>
      <c r="F7" s="258"/>
      <c r="G7" s="255"/>
      <c r="H7" s="130">
        <v>76954</v>
      </c>
      <c r="I7" s="137">
        <v>43391</v>
      </c>
      <c r="J7" s="138">
        <v>1791.66</v>
      </c>
      <c r="K7" s="138">
        <v>1791.66</v>
      </c>
      <c r="L7" s="138"/>
      <c r="M7" s="138"/>
      <c r="N7" s="138">
        <v>1791.66</v>
      </c>
      <c r="O7" s="138"/>
      <c r="P7" s="138"/>
      <c r="Q7" s="138"/>
      <c r="R7" s="138"/>
      <c r="S7" s="140">
        <f t="shared" ref="S7:S12" si="0">J7-O7-P7-T7</f>
        <v>1791.66</v>
      </c>
      <c r="T7" s="138">
        <v>0</v>
      </c>
      <c r="U7" s="172"/>
      <c r="V7" s="173"/>
      <c r="W7" s="173"/>
      <c r="AD7" s="174"/>
      <c r="AE7" s="173"/>
      <c r="AF7" s="173"/>
      <c r="AH7" s="124"/>
      <c r="AI7" s="124"/>
    </row>
    <row r="8" spans="1:35" s="1" customFormat="1">
      <c r="A8" s="218"/>
      <c r="B8" s="43"/>
      <c r="C8" s="267"/>
      <c r="D8" s="236"/>
      <c r="E8" s="269"/>
      <c r="F8" s="258"/>
      <c r="G8" s="255"/>
      <c r="H8" s="130">
        <v>76997</v>
      </c>
      <c r="I8" s="137">
        <v>43395</v>
      </c>
      <c r="J8" s="138">
        <v>8613.67</v>
      </c>
      <c r="K8" s="138">
        <v>8613.67</v>
      </c>
      <c r="L8" s="138"/>
      <c r="M8" s="138"/>
      <c r="N8" s="138">
        <v>8613.67</v>
      </c>
      <c r="O8" s="138"/>
      <c r="P8" s="138"/>
      <c r="Q8" s="138"/>
      <c r="R8" s="138"/>
      <c r="S8" s="140">
        <f t="shared" si="0"/>
        <v>8613.67</v>
      </c>
      <c r="T8" s="138">
        <v>0</v>
      </c>
      <c r="U8" s="172"/>
      <c r="V8" s="173"/>
      <c r="W8" s="173"/>
      <c r="AD8" s="174"/>
      <c r="AE8" s="173"/>
      <c r="AF8" s="173"/>
      <c r="AH8" s="124"/>
      <c r="AI8" s="124"/>
    </row>
    <row r="9" spans="1:35" s="1" customFormat="1">
      <c r="A9" s="218"/>
      <c r="B9" s="43"/>
      <c r="C9" s="267"/>
      <c r="D9" s="236"/>
      <c r="E9" s="269"/>
      <c r="F9" s="258"/>
      <c r="G9" s="255"/>
      <c r="H9" s="130">
        <v>76998</v>
      </c>
      <c r="I9" s="137">
        <v>43395</v>
      </c>
      <c r="J9" s="138">
        <v>6251.85</v>
      </c>
      <c r="K9" s="138">
        <v>6251.85</v>
      </c>
      <c r="L9" s="138"/>
      <c r="M9" s="138"/>
      <c r="N9" s="138">
        <v>6251.85</v>
      </c>
      <c r="O9" s="138"/>
      <c r="P9" s="138"/>
      <c r="Q9" s="138"/>
      <c r="R9" s="138"/>
      <c r="S9" s="140">
        <f t="shared" si="0"/>
        <v>6251.85</v>
      </c>
      <c r="T9" s="138">
        <v>0</v>
      </c>
      <c r="U9" s="172"/>
      <c r="V9" s="173"/>
      <c r="W9" s="173"/>
      <c r="AD9" s="174"/>
      <c r="AE9" s="173"/>
      <c r="AF9" s="173"/>
      <c r="AH9" s="124"/>
      <c r="AI9" s="124"/>
    </row>
    <row r="10" spans="1:35" s="1" customFormat="1">
      <c r="A10" s="218"/>
      <c r="B10" s="43" t="s">
        <v>28</v>
      </c>
      <c r="C10" s="267"/>
      <c r="D10" s="236"/>
      <c r="E10" s="269"/>
      <c r="F10" s="258"/>
      <c r="G10" s="255"/>
      <c r="H10" s="130">
        <v>76921</v>
      </c>
      <c r="I10" s="137">
        <v>43389</v>
      </c>
      <c r="J10" s="138">
        <v>1480.51</v>
      </c>
      <c r="K10" s="138">
        <v>1480.51</v>
      </c>
      <c r="L10" s="138"/>
      <c r="M10" s="138"/>
      <c r="N10" s="138">
        <v>1480.51</v>
      </c>
      <c r="O10" s="138"/>
      <c r="P10" s="138"/>
      <c r="Q10" s="138"/>
      <c r="R10" s="138"/>
      <c r="S10" s="140">
        <f t="shared" si="0"/>
        <v>1480.51</v>
      </c>
      <c r="T10" s="138">
        <v>0</v>
      </c>
      <c r="U10" s="174"/>
      <c r="V10" s="173"/>
      <c r="W10" s="173"/>
      <c r="AD10" s="174"/>
      <c r="AE10" s="173"/>
      <c r="AF10" s="173"/>
      <c r="AH10" s="124"/>
      <c r="AI10" s="124"/>
    </row>
    <row r="11" spans="1:35" s="1" customFormat="1">
      <c r="A11" s="218"/>
      <c r="B11" s="43" t="s">
        <v>67</v>
      </c>
      <c r="C11" s="267"/>
      <c r="D11" s="236"/>
      <c r="E11" s="269"/>
      <c r="F11" s="258"/>
      <c r="G11" s="255"/>
      <c r="H11" s="130">
        <v>76920</v>
      </c>
      <c r="I11" s="137">
        <v>43389</v>
      </c>
      <c r="J11" s="138">
        <v>6738.86</v>
      </c>
      <c r="K11" s="138">
        <v>6738.86</v>
      </c>
      <c r="L11" s="138"/>
      <c r="M11" s="138"/>
      <c r="N11" s="138">
        <v>6738.86</v>
      </c>
      <c r="O11" s="138"/>
      <c r="P11" s="138"/>
      <c r="Q11" s="138"/>
      <c r="R11" s="138"/>
      <c r="S11" s="140">
        <f t="shared" si="0"/>
        <v>6738.86</v>
      </c>
      <c r="T11" s="138">
        <v>0</v>
      </c>
      <c r="U11" s="174"/>
      <c r="V11" s="173"/>
      <c r="W11" s="173"/>
      <c r="AH11" s="124"/>
      <c r="AI11" s="124"/>
    </row>
    <row r="12" spans="1:35" s="1" customFormat="1">
      <c r="A12" s="218"/>
      <c r="B12" s="43"/>
      <c r="C12" s="267"/>
      <c r="D12" s="236"/>
      <c r="E12" s="269"/>
      <c r="F12" s="258"/>
      <c r="G12" s="255"/>
      <c r="H12" s="130">
        <v>76919</v>
      </c>
      <c r="I12" s="137">
        <v>43389</v>
      </c>
      <c r="J12" s="138">
        <v>11102.81</v>
      </c>
      <c r="K12" s="138">
        <v>11102.81</v>
      </c>
      <c r="L12" s="138"/>
      <c r="M12" s="138"/>
      <c r="N12" s="138">
        <v>11102.81</v>
      </c>
      <c r="O12" s="138"/>
      <c r="P12" s="138"/>
      <c r="Q12" s="138"/>
      <c r="R12" s="138"/>
      <c r="S12" s="140">
        <f t="shared" si="0"/>
        <v>11102.81</v>
      </c>
      <c r="T12" s="138">
        <v>0</v>
      </c>
      <c r="U12" s="174"/>
      <c r="V12" s="173"/>
      <c r="W12" s="173"/>
      <c r="AH12" s="124"/>
      <c r="AI12" s="124"/>
    </row>
    <row r="13" spans="1:35" s="1" customFormat="1">
      <c r="A13" s="218"/>
      <c r="B13" s="43"/>
      <c r="C13" s="267"/>
      <c r="D13" s="236"/>
      <c r="E13" s="269"/>
      <c r="F13" s="258"/>
      <c r="G13" s="255"/>
      <c r="H13" s="166">
        <v>76882</v>
      </c>
      <c r="I13" s="137">
        <v>43385</v>
      </c>
      <c r="J13" s="167">
        <v>484.2</v>
      </c>
      <c r="K13" s="167">
        <v>484.2</v>
      </c>
      <c r="L13" s="167"/>
      <c r="M13" s="167"/>
      <c r="N13" s="167">
        <v>484.2</v>
      </c>
      <c r="O13" s="138"/>
      <c r="P13" s="167"/>
      <c r="Q13" s="167"/>
      <c r="R13" s="167"/>
      <c r="S13" s="140">
        <f t="shared" ref="S13:S21" si="1">J13-O13-P13-T13</f>
        <v>484.2</v>
      </c>
      <c r="T13" s="167">
        <v>0</v>
      </c>
      <c r="U13" s="175"/>
      <c r="V13" s="176"/>
      <c r="W13" s="176"/>
      <c r="AH13" s="91"/>
      <c r="AI13" s="124"/>
    </row>
    <row r="14" spans="1:35" s="1" customFormat="1">
      <c r="A14" s="218"/>
      <c r="B14" s="43"/>
      <c r="C14" s="267"/>
      <c r="D14" s="236"/>
      <c r="E14" s="269"/>
      <c r="F14" s="258"/>
      <c r="G14" s="255"/>
      <c r="H14" s="166">
        <v>76874</v>
      </c>
      <c r="I14" s="137">
        <v>43385</v>
      </c>
      <c r="J14" s="167">
        <v>13085.82</v>
      </c>
      <c r="K14" s="167">
        <v>13085.82</v>
      </c>
      <c r="L14" s="167"/>
      <c r="M14" s="167"/>
      <c r="N14" s="167">
        <v>13085.82</v>
      </c>
      <c r="O14" s="138"/>
      <c r="P14" s="167"/>
      <c r="Q14" s="167"/>
      <c r="R14" s="167"/>
      <c r="S14" s="140">
        <f t="shared" si="1"/>
        <v>13085.82</v>
      </c>
      <c r="T14" s="167">
        <v>0</v>
      </c>
      <c r="U14" s="175"/>
      <c r="V14" s="176"/>
      <c r="W14" s="176"/>
      <c r="AH14" s="91"/>
      <c r="AI14" s="124"/>
    </row>
    <row r="15" spans="1:35" s="1" customFormat="1">
      <c r="A15" s="218"/>
      <c r="B15" s="43"/>
      <c r="C15" s="267"/>
      <c r="D15" s="236"/>
      <c r="E15" s="269"/>
      <c r="F15" s="258"/>
      <c r="G15" s="255"/>
      <c r="H15" s="166">
        <v>76877</v>
      </c>
      <c r="I15" s="137">
        <v>43385</v>
      </c>
      <c r="J15" s="167">
        <v>3984.98</v>
      </c>
      <c r="K15" s="167">
        <v>3984.98</v>
      </c>
      <c r="L15" s="167"/>
      <c r="M15" s="167"/>
      <c r="N15" s="167">
        <v>3984.98</v>
      </c>
      <c r="O15" s="138"/>
      <c r="P15" s="167"/>
      <c r="Q15" s="167"/>
      <c r="R15" s="167"/>
      <c r="S15" s="140">
        <f t="shared" si="1"/>
        <v>3984.98</v>
      </c>
      <c r="T15" s="167">
        <v>0</v>
      </c>
      <c r="U15" s="175"/>
      <c r="V15" s="176"/>
      <c r="W15" s="176"/>
      <c r="AH15" s="91"/>
      <c r="AI15" s="124"/>
    </row>
    <row r="16" spans="1:35" s="1" customFormat="1">
      <c r="A16" s="218"/>
      <c r="B16" s="43"/>
      <c r="C16" s="267"/>
      <c r="D16" s="236"/>
      <c r="E16" s="269"/>
      <c r="F16" s="258"/>
      <c r="G16" s="255"/>
      <c r="H16" s="166">
        <v>76879</v>
      </c>
      <c r="I16" s="137">
        <v>43385</v>
      </c>
      <c r="J16" s="167">
        <v>1323.45</v>
      </c>
      <c r="K16" s="167">
        <v>1323.45</v>
      </c>
      <c r="L16" s="167"/>
      <c r="M16" s="167"/>
      <c r="N16" s="167">
        <v>1323.45</v>
      </c>
      <c r="O16" s="138"/>
      <c r="P16" s="167"/>
      <c r="Q16" s="167"/>
      <c r="R16" s="167"/>
      <c r="S16" s="140">
        <f>J16-O16-P16-T16</f>
        <v>1323.45</v>
      </c>
      <c r="T16" s="167">
        <v>0</v>
      </c>
      <c r="U16" s="175"/>
      <c r="V16" s="176"/>
      <c r="W16" s="176"/>
      <c r="AH16" s="91"/>
      <c r="AI16" s="124"/>
    </row>
    <row r="17" spans="1:36" s="1" customFormat="1">
      <c r="A17" s="218"/>
      <c r="B17" s="43"/>
      <c r="C17" s="267"/>
      <c r="D17" s="236"/>
      <c r="E17" s="269"/>
      <c r="F17" s="258"/>
      <c r="G17" s="255"/>
      <c r="H17" s="166">
        <v>76876</v>
      </c>
      <c r="I17" s="137">
        <v>43385</v>
      </c>
      <c r="J17" s="167">
        <v>3080.9</v>
      </c>
      <c r="K17" s="167">
        <v>3080.9</v>
      </c>
      <c r="L17" s="167"/>
      <c r="M17" s="167"/>
      <c r="N17" s="167">
        <v>3080.9</v>
      </c>
      <c r="O17" s="138"/>
      <c r="P17" s="167"/>
      <c r="Q17" s="167"/>
      <c r="R17" s="167"/>
      <c r="S17" s="140">
        <f t="shared" si="1"/>
        <v>3080.9</v>
      </c>
      <c r="T17" s="167">
        <v>0</v>
      </c>
      <c r="U17" s="175"/>
      <c r="V17" s="176"/>
      <c r="W17" s="176"/>
      <c r="AH17" s="91"/>
      <c r="AI17" s="124"/>
    </row>
    <row r="18" spans="1:36" s="1" customFormat="1">
      <c r="A18" s="218"/>
      <c r="B18" s="43"/>
      <c r="C18" s="267"/>
      <c r="D18" s="236"/>
      <c r="E18" s="269"/>
      <c r="F18" s="258"/>
      <c r="G18" s="255"/>
      <c r="H18" s="166">
        <v>76875</v>
      </c>
      <c r="I18" s="137">
        <v>43385</v>
      </c>
      <c r="J18" s="167">
        <v>388.62</v>
      </c>
      <c r="K18" s="167">
        <v>388.62</v>
      </c>
      <c r="L18" s="167"/>
      <c r="M18" s="167"/>
      <c r="N18" s="167">
        <v>388.62</v>
      </c>
      <c r="O18" s="138"/>
      <c r="P18" s="167"/>
      <c r="Q18" s="167"/>
      <c r="R18" s="167"/>
      <c r="S18" s="140">
        <f t="shared" si="1"/>
        <v>388.62</v>
      </c>
      <c r="T18" s="167">
        <v>0</v>
      </c>
      <c r="U18" s="175"/>
      <c r="V18" s="176"/>
      <c r="W18" s="176"/>
      <c r="AH18" s="91"/>
      <c r="AI18" s="124" t="s">
        <v>155</v>
      </c>
      <c r="AJ18" s="216"/>
    </row>
    <row r="19" spans="1:36" s="1" customFormat="1">
      <c r="A19" s="218"/>
      <c r="B19" s="43"/>
      <c r="C19" s="267"/>
      <c r="D19" s="236"/>
      <c r="E19" s="269"/>
      <c r="F19" s="258"/>
      <c r="G19" s="255"/>
      <c r="H19" s="166">
        <v>76878</v>
      </c>
      <c r="I19" s="137">
        <v>43385</v>
      </c>
      <c r="J19" s="167">
        <v>2924.37</v>
      </c>
      <c r="K19" s="167">
        <v>2924.37</v>
      </c>
      <c r="L19" s="167"/>
      <c r="M19" s="167"/>
      <c r="N19" s="167">
        <v>2924.37</v>
      </c>
      <c r="O19" s="138"/>
      <c r="P19" s="167"/>
      <c r="Q19" s="167"/>
      <c r="R19" s="167"/>
      <c r="S19" s="140">
        <f t="shared" si="1"/>
        <v>2924.37</v>
      </c>
      <c r="T19" s="167">
        <v>0</v>
      </c>
      <c r="U19" s="175"/>
      <c r="V19" s="176"/>
      <c r="W19" s="176"/>
      <c r="AH19" s="91"/>
      <c r="AI19" s="124"/>
    </row>
    <row r="20" spans="1:36" s="1" customFormat="1">
      <c r="A20" s="218"/>
      <c r="B20" s="43"/>
      <c r="C20" s="267"/>
      <c r="D20" s="236"/>
      <c r="E20" s="269"/>
      <c r="F20" s="258"/>
      <c r="G20" s="255"/>
      <c r="H20" s="166">
        <v>77034</v>
      </c>
      <c r="I20" s="137">
        <v>43396</v>
      </c>
      <c r="J20" s="167">
        <v>3751.52</v>
      </c>
      <c r="K20" s="167">
        <v>3751.52</v>
      </c>
      <c r="L20" s="167"/>
      <c r="M20" s="167"/>
      <c r="N20" s="167">
        <v>3751.52</v>
      </c>
      <c r="O20" s="138"/>
      <c r="P20" s="167"/>
      <c r="Q20" s="167"/>
      <c r="R20" s="167"/>
      <c r="S20" s="140">
        <f t="shared" si="1"/>
        <v>3751.52</v>
      </c>
      <c r="T20" s="167">
        <v>0</v>
      </c>
      <c r="U20" s="175"/>
      <c r="V20" s="176"/>
      <c r="W20" s="176"/>
      <c r="AH20" s="91"/>
      <c r="AI20" s="124"/>
    </row>
    <row r="21" spans="1:36" s="1" customFormat="1">
      <c r="A21" s="218"/>
      <c r="B21" s="43"/>
      <c r="C21" s="267"/>
      <c r="D21" s="236"/>
      <c r="E21" s="269"/>
      <c r="F21" s="258"/>
      <c r="G21" s="255"/>
      <c r="H21" s="166">
        <v>77028</v>
      </c>
      <c r="I21" s="137">
        <v>43396</v>
      </c>
      <c r="J21" s="167">
        <v>4479.22</v>
      </c>
      <c r="K21" s="167">
        <v>4479.22</v>
      </c>
      <c r="L21" s="167"/>
      <c r="M21" s="167"/>
      <c r="N21" s="167">
        <v>4479.22</v>
      </c>
      <c r="O21" s="138"/>
      <c r="P21" s="167"/>
      <c r="Q21" s="167"/>
      <c r="R21" s="167"/>
      <c r="S21" s="140">
        <f t="shared" si="1"/>
        <v>4479.22</v>
      </c>
      <c r="T21" s="167">
        <v>0</v>
      </c>
      <c r="U21" s="175"/>
      <c r="V21" s="176"/>
      <c r="W21" s="176"/>
      <c r="AH21" s="91"/>
      <c r="AI21" s="124"/>
    </row>
    <row r="22" spans="1:36" s="1" customFormat="1">
      <c r="A22" s="218"/>
      <c r="B22" s="43"/>
      <c r="C22" s="267"/>
      <c r="D22" s="236"/>
      <c r="E22" s="269"/>
      <c r="F22" s="258"/>
      <c r="G22" s="255"/>
      <c r="H22" s="166">
        <v>77084</v>
      </c>
      <c r="I22" s="137">
        <v>43402</v>
      </c>
      <c r="J22" s="167">
        <v>8324.4699999999993</v>
      </c>
      <c r="K22" s="167">
        <v>8324.4699999999993</v>
      </c>
      <c r="L22" s="167"/>
      <c r="M22" s="167"/>
      <c r="N22" s="167">
        <v>8324.4699999999993</v>
      </c>
      <c r="O22" s="138"/>
      <c r="P22" s="167"/>
      <c r="Q22" s="167"/>
      <c r="R22" s="167"/>
      <c r="S22" s="140">
        <f t="shared" ref="S22" si="2">J22-O22-P22-T22</f>
        <v>0</v>
      </c>
      <c r="T22" s="167">
        <v>8324.4699999999993</v>
      </c>
      <c r="U22" s="175"/>
      <c r="V22" s="176"/>
      <c r="W22" s="176"/>
      <c r="AH22" s="91"/>
      <c r="AI22" s="124"/>
    </row>
    <row r="23" spans="1:36" s="1" customFormat="1">
      <c r="A23" s="218"/>
      <c r="B23" s="43"/>
      <c r="C23" s="267"/>
      <c r="D23" s="236"/>
      <c r="E23" s="269"/>
      <c r="F23" s="258"/>
      <c r="G23" s="255"/>
      <c r="H23" s="166">
        <v>76566</v>
      </c>
      <c r="I23" s="137">
        <v>43404</v>
      </c>
      <c r="J23" s="167">
        <v>2572.21</v>
      </c>
      <c r="K23" s="167">
        <v>2572.21</v>
      </c>
      <c r="L23" s="167"/>
      <c r="M23" s="167"/>
      <c r="N23" s="167">
        <v>2572.21</v>
      </c>
      <c r="O23" s="138"/>
      <c r="P23" s="167"/>
      <c r="Q23" s="167"/>
      <c r="R23" s="167"/>
      <c r="S23" s="140">
        <f>J23-O23-P23-T23</f>
        <v>0</v>
      </c>
      <c r="T23" s="167">
        <v>2572.21</v>
      </c>
      <c r="U23" s="175"/>
      <c r="V23" s="176"/>
      <c r="W23" s="176"/>
      <c r="AH23" s="91"/>
      <c r="AI23" s="124"/>
    </row>
    <row r="24" spans="1:36" s="1" customFormat="1">
      <c r="A24" s="218"/>
      <c r="B24" s="43"/>
      <c r="C24" s="267"/>
      <c r="D24" s="236"/>
      <c r="E24" s="269"/>
      <c r="F24" s="258"/>
      <c r="G24" s="255"/>
      <c r="H24" s="166">
        <v>76567</v>
      </c>
      <c r="I24" s="137">
        <v>43404</v>
      </c>
      <c r="J24" s="167">
        <v>3351.57</v>
      </c>
      <c r="K24" s="167">
        <v>3351.57</v>
      </c>
      <c r="L24" s="167"/>
      <c r="M24" s="167"/>
      <c r="N24" s="167">
        <v>3351.57</v>
      </c>
      <c r="O24" s="138"/>
      <c r="P24" s="167"/>
      <c r="Q24" s="167"/>
      <c r="R24" s="167"/>
      <c r="S24" s="140">
        <f>J24-O24-P24-T24</f>
        <v>0</v>
      </c>
      <c r="T24" s="167">
        <v>3351.57</v>
      </c>
      <c r="U24" s="175"/>
      <c r="V24" s="176"/>
      <c r="W24" s="176"/>
      <c r="AH24" s="91"/>
      <c r="AI24" s="124"/>
    </row>
    <row r="25" spans="1:36" s="1" customFormat="1">
      <c r="A25" s="218"/>
      <c r="B25" s="43"/>
      <c r="C25" s="267"/>
      <c r="D25" s="236"/>
      <c r="E25" s="269"/>
      <c r="F25" s="258"/>
      <c r="G25" s="255"/>
      <c r="H25" s="166">
        <v>76568</v>
      </c>
      <c r="I25" s="137">
        <v>43404</v>
      </c>
      <c r="J25" s="167">
        <v>1726.76</v>
      </c>
      <c r="K25" s="167">
        <v>1726.76</v>
      </c>
      <c r="L25" s="167"/>
      <c r="M25" s="167"/>
      <c r="N25" s="167">
        <v>1726.76</v>
      </c>
      <c r="O25" s="138"/>
      <c r="P25" s="167"/>
      <c r="Q25" s="167"/>
      <c r="R25" s="167"/>
      <c r="S25" s="140">
        <f>J25-O25-P25-T25</f>
        <v>0</v>
      </c>
      <c r="T25" s="167">
        <v>1726.76</v>
      </c>
      <c r="U25" s="175"/>
      <c r="V25" s="176"/>
      <c r="W25" s="176"/>
      <c r="AH25" s="91"/>
      <c r="AI25" s="124"/>
    </row>
    <row r="26" spans="1:36" s="1" customFormat="1">
      <c r="A26" s="218"/>
      <c r="B26" s="43"/>
      <c r="C26" s="267"/>
      <c r="D26" s="236"/>
      <c r="E26" s="269"/>
      <c r="F26" s="258"/>
      <c r="G26" s="255"/>
      <c r="H26" s="166">
        <v>76569</v>
      </c>
      <c r="I26" s="137">
        <v>43404</v>
      </c>
      <c r="J26" s="167">
        <v>886.33</v>
      </c>
      <c r="K26" s="167">
        <v>886.33</v>
      </c>
      <c r="L26" s="167"/>
      <c r="M26" s="167"/>
      <c r="N26" s="167">
        <v>886.33</v>
      </c>
      <c r="O26" s="138"/>
      <c r="P26" s="167"/>
      <c r="Q26" s="167"/>
      <c r="R26" s="167"/>
      <c r="S26" s="140">
        <f>J26-O26-P26-T26</f>
        <v>0</v>
      </c>
      <c r="T26" s="167">
        <v>886.33</v>
      </c>
      <c r="U26" s="175"/>
      <c r="V26" s="176"/>
      <c r="W26" s="176"/>
      <c r="AH26" s="91"/>
      <c r="AI26" s="124"/>
    </row>
    <row r="27" spans="1:36" s="1" customFormat="1">
      <c r="A27" s="233"/>
      <c r="B27" s="105" t="s">
        <v>8</v>
      </c>
      <c r="C27" s="240"/>
      <c r="D27" s="242"/>
      <c r="E27" s="270"/>
      <c r="F27" s="249"/>
      <c r="G27" s="256"/>
      <c r="H27" s="142"/>
      <c r="I27" s="143"/>
      <c r="J27" s="144">
        <f t="shared" ref="J27:AG27" si="3">SUM(J7:J26)</f>
        <v>86343.780000000013</v>
      </c>
      <c r="K27" s="144">
        <f t="shared" si="3"/>
        <v>86343.780000000013</v>
      </c>
      <c r="L27" s="144">
        <f t="shared" si="3"/>
        <v>0</v>
      </c>
      <c r="M27" s="144">
        <f t="shared" si="3"/>
        <v>0</v>
      </c>
      <c r="N27" s="144">
        <f t="shared" si="3"/>
        <v>86343.780000000013</v>
      </c>
      <c r="O27" s="144">
        <f t="shared" si="3"/>
        <v>0</v>
      </c>
      <c r="P27" s="144">
        <f t="shared" si="3"/>
        <v>0</v>
      </c>
      <c r="Q27" s="144">
        <f t="shared" si="3"/>
        <v>0</v>
      </c>
      <c r="R27" s="144">
        <f t="shared" si="3"/>
        <v>0</v>
      </c>
      <c r="S27" s="144">
        <f t="shared" si="3"/>
        <v>69482.44</v>
      </c>
      <c r="T27" s="144">
        <f t="shared" si="3"/>
        <v>16861.34</v>
      </c>
      <c r="U27" s="144">
        <f t="shared" si="3"/>
        <v>0</v>
      </c>
      <c r="V27" s="144">
        <f t="shared" si="3"/>
        <v>0</v>
      </c>
      <c r="W27" s="144">
        <f t="shared" si="3"/>
        <v>0</v>
      </c>
      <c r="X27" s="144">
        <f t="shared" si="3"/>
        <v>0</v>
      </c>
      <c r="Y27" s="144">
        <f t="shared" si="3"/>
        <v>0</v>
      </c>
      <c r="Z27" s="144">
        <f t="shared" si="3"/>
        <v>0</v>
      </c>
      <c r="AA27" s="144">
        <f t="shared" si="3"/>
        <v>0</v>
      </c>
      <c r="AB27" s="144">
        <f t="shared" si="3"/>
        <v>0</v>
      </c>
      <c r="AC27" s="144">
        <f t="shared" si="3"/>
        <v>0</v>
      </c>
      <c r="AD27" s="144">
        <f t="shared" si="3"/>
        <v>0</v>
      </c>
      <c r="AE27" s="144">
        <f t="shared" si="3"/>
        <v>0</v>
      </c>
      <c r="AF27" s="144">
        <f t="shared" si="3"/>
        <v>0</v>
      </c>
      <c r="AG27" s="144">
        <f t="shared" si="3"/>
        <v>0</v>
      </c>
      <c r="AH27" s="124"/>
      <c r="AI27" s="124"/>
    </row>
    <row r="28" spans="1:36" s="1" customFormat="1">
      <c r="A28" s="218">
        <v>2</v>
      </c>
      <c r="B28" s="268" t="s">
        <v>139</v>
      </c>
      <c r="C28" s="267"/>
      <c r="D28" s="236"/>
      <c r="E28" s="255"/>
      <c r="F28" s="258"/>
      <c r="G28" s="273"/>
      <c r="H28" s="141">
        <v>2400440</v>
      </c>
      <c r="I28" s="137">
        <v>43371</v>
      </c>
      <c r="J28" s="141">
        <v>1439.51</v>
      </c>
      <c r="K28" s="141">
        <v>1439.51</v>
      </c>
      <c r="L28" s="141">
        <v>1439.51</v>
      </c>
      <c r="M28" s="141"/>
      <c r="N28" s="141"/>
      <c r="O28" s="141"/>
      <c r="P28" s="141"/>
      <c r="Q28" s="141"/>
      <c r="R28" s="141"/>
      <c r="S28" s="140">
        <f t="shared" ref="S28:S48" si="4">J28-O28-P28-T28</f>
        <v>1439.51</v>
      </c>
      <c r="T28" s="141">
        <v>0</v>
      </c>
      <c r="U28" s="141">
        <v>2400440</v>
      </c>
      <c r="V28" s="137">
        <v>43371</v>
      </c>
      <c r="W28" s="141">
        <v>1439.51</v>
      </c>
      <c r="X28" s="141">
        <v>1439.51</v>
      </c>
      <c r="Y28" s="141">
        <v>1439.51</v>
      </c>
      <c r="Z28" s="141"/>
      <c r="AA28" s="141"/>
      <c r="AB28" s="141"/>
      <c r="AC28" s="141"/>
      <c r="AD28" s="141"/>
      <c r="AE28" s="141"/>
      <c r="AF28" s="140">
        <f t="shared" ref="AF28:AF49" si="5">W28-AB28-AC28-AG28</f>
        <v>0</v>
      </c>
      <c r="AG28" s="141">
        <v>1439.51</v>
      </c>
      <c r="AH28" s="141">
        <v>2400440</v>
      </c>
      <c r="AI28" s="124"/>
    </row>
    <row r="29" spans="1:36" s="1" customFormat="1">
      <c r="A29" s="218"/>
      <c r="B29" s="268"/>
      <c r="C29" s="267"/>
      <c r="D29" s="236"/>
      <c r="E29" s="255"/>
      <c r="F29" s="258"/>
      <c r="G29" s="273"/>
      <c r="H29" s="141">
        <v>2400441</v>
      </c>
      <c r="I29" s="137">
        <v>43371</v>
      </c>
      <c r="J29" s="138">
        <v>304</v>
      </c>
      <c r="K29" s="138">
        <v>304</v>
      </c>
      <c r="L29" s="138">
        <v>304</v>
      </c>
      <c r="M29" s="138"/>
      <c r="N29" s="138"/>
      <c r="O29" s="138"/>
      <c r="P29" s="138"/>
      <c r="Q29" s="138"/>
      <c r="R29" s="138"/>
      <c r="S29" s="140">
        <f>J29-O29-P29-T29</f>
        <v>304</v>
      </c>
      <c r="T29" s="141">
        <v>0</v>
      </c>
      <c r="U29" s="141">
        <v>2400441</v>
      </c>
      <c r="V29" s="137">
        <v>43371</v>
      </c>
      <c r="W29" s="138">
        <v>304</v>
      </c>
      <c r="X29" s="138">
        <v>304</v>
      </c>
      <c r="Y29" s="138">
        <v>304</v>
      </c>
      <c r="Z29" s="138"/>
      <c r="AA29" s="138"/>
      <c r="AB29" s="138"/>
      <c r="AC29" s="138"/>
      <c r="AD29" s="138"/>
      <c r="AE29" s="138"/>
      <c r="AF29" s="140">
        <f t="shared" si="5"/>
        <v>0</v>
      </c>
      <c r="AG29" s="138">
        <v>304</v>
      </c>
      <c r="AH29" s="141">
        <v>2400441</v>
      </c>
      <c r="AI29" s="124"/>
    </row>
    <row r="30" spans="1:36" s="1" customFormat="1">
      <c r="A30" s="218"/>
      <c r="B30" s="268"/>
      <c r="C30" s="267"/>
      <c r="D30" s="236"/>
      <c r="E30" s="255"/>
      <c r="F30" s="258"/>
      <c r="G30" s="273"/>
      <c r="H30" s="141">
        <v>2400442</v>
      </c>
      <c r="I30" s="137">
        <v>43371</v>
      </c>
      <c r="J30" s="138">
        <v>1129.24</v>
      </c>
      <c r="K30" s="138">
        <v>1129.24</v>
      </c>
      <c r="L30" s="138">
        <v>1129.24</v>
      </c>
      <c r="M30" s="138"/>
      <c r="N30" s="138"/>
      <c r="O30" s="138"/>
      <c r="P30" s="138"/>
      <c r="Q30" s="138"/>
      <c r="R30" s="138"/>
      <c r="S30" s="140">
        <f t="shared" si="4"/>
        <v>1129.24</v>
      </c>
      <c r="T30" s="141">
        <v>0</v>
      </c>
      <c r="U30" s="141">
        <v>2400442</v>
      </c>
      <c r="V30" s="137">
        <v>43371</v>
      </c>
      <c r="W30" s="138">
        <v>1129.24</v>
      </c>
      <c r="X30" s="138">
        <v>1129.24</v>
      </c>
      <c r="Y30" s="138">
        <v>1129.24</v>
      </c>
      <c r="Z30" s="138"/>
      <c r="AA30" s="138"/>
      <c r="AB30" s="138"/>
      <c r="AC30" s="138"/>
      <c r="AD30" s="138"/>
      <c r="AE30" s="138"/>
      <c r="AF30" s="140">
        <f t="shared" si="5"/>
        <v>0</v>
      </c>
      <c r="AG30" s="138">
        <v>1129.24</v>
      </c>
      <c r="AH30" s="141">
        <v>2400442</v>
      </c>
      <c r="AI30" s="124"/>
    </row>
    <row r="31" spans="1:36" s="1" customFormat="1">
      <c r="A31" s="218"/>
      <c r="B31" s="268"/>
      <c r="C31" s="267"/>
      <c r="D31" s="236"/>
      <c r="E31" s="255"/>
      <c r="F31" s="258"/>
      <c r="G31" s="273"/>
      <c r="H31" s="141">
        <v>2400443</v>
      </c>
      <c r="I31" s="137">
        <v>43371</v>
      </c>
      <c r="J31" s="138">
        <v>4516.97</v>
      </c>
      <c r="K31" s="138">
        <v>4516.97</v>
      </c>
      <c r="L31" s="138">
        <v>4516.97</v>
      </c>
      <c r="M31" s="138"/>
      <c r="N31" s="138"/>
      <c r="O31" s="138"/>
      <c r="P31" s="138"/>
      <c r="Q31" s="138"/>
      <c r="R31" s="138"/>
      <c r="S31" s="140">
        <f t="shared" si="4"/>
        <v>4516.97</v>
      </c>
      <c r="T31" s="141">
        <v>0</v>
      </c>
      <c r="U31" s="141">
        <v>2400443</v>
      </c>
      <c r="V31" s="137">
        <v>43371</v>
      </c>
      <c r="W31" s="138">
        <v>4516.97</v>
      </c>
      <c r="X31" s="138">
        <v>4516.97</v>
      </c>
      <c r="Y31" s="138">
        <v>4516.97</v>
      </c>
      <c r="Z31" s="138"/>
      <c r="AA31" s="138"/>
      <c r="AB31" s="138"/>
      <c r="AC31" s="138"/>
      <c r="AD31" s="138"/>
      <c r="AE31" s="138"/>
      <c r="AF31" s="140">
        <f t="shared" si="5"/>
        <v>0</v>
      </c>
      <c r="AG31" s="138">
        <v>4516.97</v>
      </c>
      <c r="AH31" s="141">
        <v>2400443</v>
      </c>
      <c r="AI31" s="124"/>
    </row>
    <row r="32" spans="1:36" s="1" customFormat="1">
      <c r="A32" s="218"/>
      <c r="B32" s="268"/>
      <c r="C32" s="267"/>
      <c r="D32" s="236"/>
      <c r="E32" s="255"/>
      <c r="F32" s="258"/>
      <c r="G32" s="273"/>
      <c r="H32" s="141">
        <v>2400444</v>
      </c>
      <c r="I32" s="137">
        <v>43371</v>
      </c>
      <c r="J32" s="138">
        <v>4516.97</v>
      </c>
      <c r="K32" s="138">
        <v>4516.97</v>
      </c>
      <c r="L32" s="138">
        <v>4516.97</v>
      </c>
      <c r="M32" s="138"/>
      <c r="N32" s="138"/>
      <c r="O32" s="138"/>
      <c r="P32" s="138"/>
      <c r="Q32" s="138"/>
      <c r="R32" s="138"/>
      <c r="S32" s="140">
        <f t="shared" si="4"/>
        <v>4516.97</v>
      </c>
      <c r="T32" s="141">
        <v>0</v>
      </c>
      <c r="U32" s="141">
        <v>2400444</v>
      </c>
      <c r="V32" s="137">
        <v>43371</v>
      </c>
      <c r="W32" s="138">
        <v>4516.97</v>
      </c>
      <c r="X32" s="138">
        <v>4516.97</v>
      </c>
      <c r="Y32" s="138">
        <v>4516.97</v>
      </c>
      <c r="Z32" s="138"/>
      <c r="AA32" s="138"/>
      <c r="AB32" s="138"/>
      <c r="AC32" s="138"/>
      <c r="AD32" s="138"/>
      <c r="AE32" s="138"/>
      <c r="AF32" s="140">
        <f t="shared" si="5"/>
        <v>0</v>
      </c>
      <c r="AG32" s="138">
        <v>4516.97</v>
      </c>
      <c r="AH32" s="141">
        <v>2400444</v>
      </c>
      <c r="AI32" s="124"/>
    </row>
    <row r="33" spans="1:35" s="1" customFormat="1">
      <c r="A33" s="218"/>
      <c r="B33" s="268"/>
      <c r="C33" s="267"/>
      <c r="D33" s="236"/>
      <c r="E33" s="255"/>
      <c r="F33" s="258"/>
      <c r="G33" s="273"/>
      <c r="H33" s="141">
        <v>2400428</v>
      </c>
      <c r="I33" s="137">
        <v>43371</v>
      </c>
      <c r="J33" s="138">
        <v>247.8</v>
      </c>
      <c r="K33" s="138">
        <v>247.8</v>
      </c>
      <c r="L33" s="138">
        <v>247.8</v>
      </c>
      <c r="M33" s="138"/>
      <c r="N33" s="138"/>
      <c r="O33" s="138"/>
      <c r="P33" s="138"/>
      <c r="Q33" s="138"/>
      <c r="R33" s="138"/>
      <c r="S33" s="140">
        <f t="shared" si="4"/>
        <v>247.8</v>
      </c>
      <c r="T33" s="141">
        <v>0</v>
      </c>
      <c r="U33" s="141">
        <v>2400428</v>
      </c>
      <c r="V33" s="137">
        <v>43371</v>
      </c>
      <c r="W33" s="138">
        <v>247.8</v>
      </c>
      <c r="X33" s="138">
        <v>247.8</v>
      </c>
      <c r="Y33" s="138">
        <v>247.8</v>
      </c>
      <c r="Z33" s="138"/>
      <c r="AA33" s="138"/>
      <c r="AB33" s="138"/>
      <c r="AC33" s="138"/>
      <c r="AD33" s="138"/>
      <c r="AE33" s="138"/>
      <c r="AF33" s="140">
        <f t="shared" si="5"/>
        <v>0</v>
      </c>
      <c r="AG33" s="138">
        <v>247.8</v>
      </c>
      <c r="AH33" s="141">
        <v>2400428</v>
      </c>
      <c r="AI33" s="124"/>
    </row>
    <row r="34" spans="1:35" s="1" customFormat="1">
      <c r="A34" s="218"/>
      <c r="B34" s="268"/>
      <c r="C34" s="267"/>
      <c r="D34" s="236"/>
      <c r="E34" s="255"/>
      <c r="F34" s="258"/>
      <c r="G34" s="273"/>
      <c r="H34" s="141">
        <v>2400427</v>
      </c>
      <c r="I34" s="137">
        <v>43371</v>
      </c>
      <c r="J34" s="138">
        <v>2459.1999999999998</v>
      </c>
      <c r="K34" s="138">
        <v>2459.1999999999998</v>
      </c>
      <c r="L34" s="138">
        <v>2459.1999999999998</v>
      </c>
      <c r="M34" s="138"/>
      <c r="N34" s="138"/>
      <c r="O34" s="138"/>
      <c r="P34" s="138"/>
      <c r="Q34" s="138"/>
      <c r="R34" s="138"/>
      <c r="S34" s="140">
        <f t="shared" si="4"/>
        <v>2459.1999999999998</v>
      </c>
      <c r="T34" s="141">
        <v>0</v>
      </c>
      <c r="U34" s="141">
        <v>2400427</v>
      </c>
      <c r="V34" s="137">
        <v>43371</v>
      </c>
      <c r="W34" s="138">
        <v>2459.1999999999998</v>
      </c>
      <c r="X34" s="138">
        <v>2459.1999999999998</v>
      </c>
      <c r="Y34" s="138">
        <v>2459.1999999999998</v>
      </c>
      <c r="Z34" s="138"/>
      <c r="AA34" s="138"/>
      <c r="AB34" s="138"/>
      <c r="AC34" s="138"/>
      <c r="AD34" s="138"/>
      <c r="AE34" s="138"/>
      <c r="AF34" s="140">
        <f t="shared" si="5"/>
        <v>0</v>
      </c>
      <c r="AG34" s="138">
        <v>2459.1999999999998</v>
      </c>
      <c r="AH34" s="141">
        <v>2400427</v>
      </c>
      <c r="AI34" s="124"/>
    </row>
    <row r="35" spans="1:35" s="1" customFormat="1">
      <c r="A35" s="218"/>
      <c r="B35" s="268"/>
      <c r="C35" s="267"/>
      <c r="D35" s="236"/>
      <c r="E35" s="255"/>
      <c r="F35" s="258"/>
      <c r="G35" s="273"/>
      <c r="H35" s="141">
        <v>2400426</v>
      </c>
      <c r="I35" s="137">
        <v>43371</v>
      </c>
      <c r="J35" s="138">
        <v>242</v>
      </c>
      <c r="K35" s="138">
        <v>242</v>
      </c>
      <c r="L35" s="138">
        <v>242</v>
      </c>
      <c r="M35" s="138"/>
      <c r="N35" s="138"/>
      <c r="O35" s="138"/>
      <c r="P35" s="138"/>
      <c r="Q35" s="138"/>
      <c r="R35" s="138"/>
      <c r="S35" s="140">
        <f t="shared" si="4"/>
        <v>242</v>
      </c>
      <c r="T35" s="141">
        <v>0</v>
      </c>
      <c r="U35" s="141">
        <v>2400426</v>
      </c>
      <c r="V35" s="137">
        <v>43371</v>
      </c>
      <c r="W35" s="138">
        <v>242</v>
      </c>
      <c r="X35" s="138">
        <v>242</v>
      </c>
      <c r="Y35" s="138">
        <v>242</v>
      </c>
      <c r="Z35" s="138"/>
      <c r="AA35" s="138"/>
      <c r="AB35" s="138"/>
      <c r="AC35" s="138"/>
      <c r="AD35" s="138"/>
      <c r="AE35" s="138"/>
      <c r="AF35" s="140">
        <f t="shared" si="5"/>
        <v>0</v>
      </c>
      <c r="AG35" s="138">
        <v>242</v>
      </c>
      <c r="AH35" s="141">
        <v>2400426</v>
      </c>
      <c r="AI35" s="124"/>
    </row>
    <row r="36" spans="1:35" s="1" customFormat="1">
      <c r="A36" s="218"/>
      <c r="B36" s="268"/>
      <c r="C36" s="267"/>
      <c r="D36" s="236"/>
      <c r="E36" s="255"/>
      <c r="F36" s="258"/>
      <c r="G36" s="273"/>
      <c r="H36" s="141">
        <v>2400429</v>
      </c>
      <c r="I36" s="137">
        <v>43371</v>
      </c>
      <c r="J36" s="138">
        <v>497.72</v>
      </c>
      <c r="K36" s="138">
        <v>497.72</v>
      </c>
      <c r="L36" s="138">
        <v>497.72</v>
      </c>
      <c r="M36" s="138"/>
      <c r="N36" s="138"/>
      <c r="O36" s="138"/>
      <c r="P36" s="138"/>
      <c r="Q36" s="138"/>
      <c r="R36" s="138"/>
      <c r="S36" s="140">
        <f t="shared" si="4"/>
        <v>497.72</v>
      </c>
      <c r="T36" s="141">
        <v>0</v>
      </c>
      <c r="U36" s="141">
        <v>2400429</v>
      </c>
      <c r="V36" s="137">
        <v>43371</v>
      </c>
      <c r="W36" s="138">
        <v>497.72</v>
      </c>
      <c r="X36" s="138">
        <v>497.72</v>
      </c>
      <c r="Y36" s="138">
        <v>497.72</v>
      </c>
      <c r="Z36" s="138"/>
      <c r="AA36" s="138"/>
      <c r="AB36" s="138"/>
      <c r="AC36" s="138"/>
      <c r="AD36" s="138"/>
      <c r="AE36" s="138"/>
      <c r="AF36" s="140">
        <f t="shared" si="5"/>
        <v>0</v>
      </c>
      <c r="AG36" s="138">
        <v>497.72</v>
      </c>
      <c r="AH36" s="141">
        <v>2400429</v>
      </c>
      <c r="AI36" s="124"/>
    </row>
    <row r="37" spans="1:35" s="1" customFormat="1">
      <c r="A37" s="218"/>
      <c r="B37" s="268"/>
      <c r="C37" s="267"/>
      <c r="D37" s="236"/>
      <c r="E37" s="255"/>
      <c r="F37" s="258"/>
      <c r="G37" s="273"/>
      <c r="H37" s="141">
        <v>2400430</v>
      </c>
      <c r="I37" s="137">
        <v>43371</v>
      </c>
      <c r="J37" s="138">
        <v>2503.3000000000002</v>
      </c>
      <c r="K37" s="138">
        <v>2503.3000000000002</v>
      </c>
      <c r="L37" s="138">
        <v>2503.3000000000002</v>
      </c>
      <c r="M37" s="138"/>
      <c r="N37" s="138"/>
      <c r="O37" s="138"/>
      <c r="P37" s="138"/>
      <c r="Q37" s="138"/>
      <c r="R37" s="138"/>
      <c r="S37" s="140">
        <f t="shared" si="4"/>
        <v>2503.3000000000002</v>
      </c>
      <c r="T37" s="141">
        <v>0</v>
      </c>
      <c r="U37" s="141">
        <v>2400430</v>
      </c>
      <c r="V37" s="137">
        <v>43371</v>
      </c>
      <c r="W37" s="138">
        <v>2503.3000000000002</v>
      </c>
      <c r="X37" s="138">
        <v>2503.3000000000002</v>
      </c>
      <c r="Y37" s="138">
        <v>2503.3000000000002</v>
      </c>
      <c r="Z37" s="138"/>
      <c r="AA37" s="138"/>
      <c r="AB37" s="138"/>
      <c r="AC37" s="138"/>
      <c r="AD37" s="138"/>
      <c r="AE37" s="138"/>
      <c r="AF37" s="140">
        <f t="shared" si="5"/>
        <v>0</v>
      </c>
      <c r="AG37" s="138">
        <v>2503.3000000000002</v>
      </c>
      <c r="AH37" s="141">
        <v>2400430</v>
      </c>
      <c r="AI37" s="124"/>
    </row>
    <row r="38" spans="1:35" s="1" customFormat="1">
      <c r="A38" s="218"/>
      <c r="B38" s="268"/>
      <c r="C38" s="267"/>
      <c r="D38" s="236"/>
      <c r="E38" s="255"/>
      <c r="F38" s="258"/>
      <c r="G38" s="273"/>
      <c r="H38" s="141">
        <v>2400433</v>
      </c>
      <c r="I38" s="137">
        <v>43371</v>
      </c>
      <c r="J38" s="138">
        <v>760.32</v>
      </c>
      <c r="K38" s="138">
        <v>760.32</v>
      </c>
      <c r="L38" s="138">
        <v>760.32</v>
      </c>
      <c r="M38" s="138"/>
      <c r="N38" s="138"/>
      <c r="O38" s="138"/>
      <c r="P38" s="138"/>
      <c r="Q38" s="138"/>
      <c r="R38" s="138"/>
      <c r="S38" s="140">
        <f t="shared" si="4"/>
        <v>760.32</v>
      </c>
      <c r="T38" s="141">
        <v>0</v>
      </c>
      <c r="U38" s="141">
        <v>2400433</v>
      </c>
      <c r="V38" s="137">
        <v>43371</v>
      </c>
      <c r="W38" s="138">
        <v>760.32</v>
      </c>
      <c r="X38" s="138">
        <v>760.32</v>
      </c>
      <c r="Y38" s="138">
        <v>760.32</v>
      </c>
      <c r="Z38" s="138"/>
      <c r="AA38" s="138"/>
      <c r="AB38" s="138"/>
      <c r="AC38" s="138"/>
      <c r="AD38" s="138"/>
      <c r="AE38" s="138"/>
      <c r="AF38" s="140">
        <f t="shared" si="5"/>
        <v>0</v>
      </c>
      <c r="AG38" s="138">
        <v>760.32</v>
      </c>
      <c r="AH38" s="141">
        <v>2400433</v>
      </c>
      <c r="AI38" s="124"/>
    </row>
    <row r="39" spans="1:35" s="1" customFormat="1">
      <c r="A39" s="218"/>
      <c r="B39" s="268"/>
      <c r="C39" s="267"/>
      <c r="D39" s="236"/>
      <c r="E39" s="255"/>
      <c r="F39" s="258"/>
      <c r="G39" s="273"/>
      <c r="H39" s="141">
        <v>2400435</v>
      </c>
      <c r="I39" s="137">
        <v>43371</v>
      </c>
      <c r="J39" s="138">
        <v>1416</v>
      </c>
      <c r="K39" s="138">
        <v>1416</v>
      </c>
      <c r="L39" s="138">
        <v>1416</v>
      </c>
      <c r="M39" s="138"/>
      <c r="N39" s="138"/>
      <c r="O39" s="138"/>
      <c r="P39" s="138"/>
      <c r="Q39" s="138"/>
      <c r="R39" s="138"/>
      <c r="S39" s="140">
        <f t="shared" si="4"/>
        <v>1416</v>
      </c>
      <c r="T39" s="141">
        <v>0</v>
      </c>
      <c r="U39" s="141">
        <v>2400435</v>
      </c>
      <c r="V39" s="137">
        <v>43371</v>
      </c>
      <c r="W39" s="138">
        <v>1416</v>
      </c>
      <c r="X39" s="138">
        <v>1416</v>
      </c>
      <c r="Y39" s="138">
        <v>1416</v>
      </c>
      <c r="Z39" s="138"/>
      <c r="AA39" s="138"/>
      <c r="AB39" s="138"/>
      <c r="AC39" s="138"/>
      <c r="AD39" s="138"/>
      <c r="AE39" s="138"/>
      <c r="AF39" s="140">
        <f t="shared" si="5"/>
        <v>0</v>
      </c>
      <c r="AG39" s="138">
        <v>1416</v>
      </c>
      <c r="AH39" s="141">
        <v>2400435</v>
      </c>
      <c r="AI39" s="124"/>
    </row>
    <row r="40" spans="1:35" s="1" customFormat="1">
      <c r="A40" s="218"/>
      <c r="B40" s="268"/>
      <c r="C40" s="267"/>
      <c r="D40" s="236"/>
      <c r="E40" s="255"/>
      <c r="F40" s="258"/>
      <c r="G40" s="273"/>
      <c r="H40" s="141">
        <v>2400436</v>
      </c>
      <c r="I40" s="137">
        <v>43371</v>
      </c>
      <c r="J40" s="138">
        <v>25.23</v>
      </c>
      <c r="K40" s="138">
        <v>25.23</v>
      </c>
      <c r="L40" s="138">
        <v>25.23</v>
      </c>
      <c r="M40" s="138"/>
      <c r="N40" s="138"/>
      <c r="O40" s="138"/>
      <c r="P40" s="138"/>
      <c r="Q40" s="138"/>
      <c r="R40" s="138"/>
      <c r="S40" s="140">
        <f t="shared" si="4"/>
        <v>25.23</v>
      </c>
      <c r="T40" s="141">
        <v>0</v>
      </c>
      <c r="U40" s="141">
        <v>2400436</v>
      </c>
      <c r="V40" s="137">
        <v>43371</v>
      </c>
      <c r="W40" s="138">
        <v>25.23</v>
      </c>
      <c r="X40" s="138">
        <v>25.23</v>
      </c>
      <c r="Y40" s="138">
        <v>25.23</v>
      </c>
      <c r="Z40" s="138"/>
      <c r="AA40" s="138"/>
      <c r="AB40" s="138"/>
      <c r="AC40" s="138"/>
      <c r="AD40" s="138"/>
      <c r="AE40" s="138"/>
      <c r="AF40" s="140">
        <f t="shared" si="5"/>
        <v>0</v>
      </c>
      <c r="AG40" s="138">
        <v>25.23</v>
      </c>
      <c r="AH40" s="141">
        <v>2400436</v>
      </c>
      <c r="AI40" s="124"/>
    </row>
    <row r="41" spans="1:35" s="1" customFormat="1">
      <c r="A41" s="218"/>
      <c r="B41" s="268"/>
      <c r="C41" s="267"/>
      <c r="D41" s="236"/>
      <c r="E41" s="255"/>
      <c r="F41" s="258"/>
      <c r="G41" s="273"/>
      <c r="H41" s="141">
        <v>2400437</v>
      </c>
      <c r="I41" s="137">
        <v>43371</v>
      </c>
      <c r="J41" s="138">
        <v>25.65</v>
      </c>
      <c r="K41" s="138">
        <v>25.65</v>
      </c>
      <c r="L41" s="138">
        <v>25.65</v>
      </c>
      <c r="M41" s="138"/>
      <c r="N41" s="138"/>
      <c r="O41" s="138"/>
      <c r="P41" s="138"/>
      <c r="Q41" s="138"/>
      <c r="R41" s="138"/>
      <c r="S41" s="140">
        <f t="shared" si="4"/>
        <v>25.65</v>
      </c>
      <c r="T41" s="141">
        <v>0</v>
      </c>
      <c r="U41" s="141">
        <v>2400437</v>
      </c>
      <c r="V41" s="137">
        <v>43371</v>
      </c>
      <c r="W41" s="138">
        <v>25.65</v>
      </c>
      <c r="X41" s="138">
        <v>25.65</v>
      </c>
      <c r="Y41" s="138">
        <v>25.65</v>
      </c>
      <c r="Z41" s="138"/>
      <c r="AA41" s="138"/>
      <c r="AB41" s="138"/>
      <c r="AC41" s="138"/>
      <c r="AD41" s="138"/>
      <c r="AE41" s="138"/>
      <c r="AF41" s="140">
        <f t="shared" si="5"/>
        <v>0</v>
      </c>
      <c r="AG41" s="138">
        <v>25.65</v>
      </c>
      <c r="AH41" s="141">
        <v>2400437</v>
      </c>
      <c r="AI41" s="124"/>
    </row>
    <row r="42" spans="1:35" s="1" customFormat="1">
      <c r="A42" s="218"/>
      <c r="B42" s="268"/>
      <c r="C42" s="267"/>
      <c r="D42" s="236"/>
      <c r="E42" s="255"/>
      <c r="F42" s="258"/>
      <c r="G42" s="273"/>
      <c r="H42" s="141">
        <v>2400431</v>
      </c>
      <c r="I42" s="137">
        <v>43371</v>
      </c>
      <c r="J42" s="138">
        <v>751.26</v>
      </c>
      <c r="K42" s="138">
        <v>751.26</v>
      </c>
      <c r="L42" s="138">
        <v>751.26</v>
      </c>
      <c r="M42" s="138"/>
      <c r="N42" s="138"/>
      <c r="O42" s="138"/>
      <c r="P42" s="138"/>
      <c r="Q42" s="138"/>
      <c r="R42" s="138"/>
      <c r="S42" s="140">
        <f t="shared" si="4"/>
        <v>751.26</v>
      </c>
      <c r="T42" s="141">
        <v>0</v>
      </c>
      <c r="U42" s="141">
        <v>2400431</v>
      </c>
      <c r="V42" s="137">
        <v>43371</v>
      </c>
      <c r="W42" s="138">
        <v>751.26</v>
      </c>
      <c r="X42" s="138">
        <v>751.26</v>
      </c>
      <c r="Y42" s="138">
        <v>751.26</v>
      </c>
      <c r="Z42" s="138"/>
      <c r="AA42" s="138"/>
      <c r="AB42" s="138"/>
      <c r="AC42" s="138"/>
      <c r="AD42" s="138"/>
      <c r="AE42" s="138"/>
      <c r="AF42" s="140">
        <f t="shared" si="5"/>
        <v>0</v>
      </c>
      <c r="AG42" s="138">
        <v>751.26</v>
      </c>
      <c r="AH42" s="141">
        <v>2400431</v>
      </c>
      <c r="AI42" s="124"/>
    </row>
    <row r="43" spans="1:35" s="1" customFormat="1">
      <c r="A43" s="218"/>
      <c r="B43" s="268"/>
      <c r="C43" s="267"/>
      <c r="D43" s="236"/>
      <c r="E43" s="255"/>
      <c r="F43" s="258"/>
      <c r="G43" s="273"/>
      <c r="H43" s="141">
        <v>2400434</v>
      </c>
      <c r="I43" s="137">
        <v>43371</v>
      </c>
      <c r="J43" s="138">
        <v>3952.5</v>
      </c>
      <c r="K43" s="138">
        <v>3952.5</v>
      </c>
      <c r="L43" s="138">
        <v>3952.5</v>
      </c>
      <c r="M43" s="138"/>
      <c r="N43" s="138"/>
      <c r="O43" s="138"/>
      <c r="P43" s="138"/>
      <c r="Q43" s="138"/>
      <c r="R43" s="138"/>
      <c r="S43" s="140">
        <f t="shared" si="4"/>
        <v>3952.5</v>
      </c>
      <c r="T43" s="141">
        <v>0</v>
      </c>
      <c r="U43" s="141">
        <v>2400434</v>
      </c>
      <c r="V43" s="137">
        <v>43371</v>
      </c>
      <c r="W43" s="138">
        <v>3952.5</v>
      </c>
      <c r="X43" s="138">
        <v>3952.5</v>
      </c>
      <c r="Y43" s="138">
        <v>3952.5</v>
      </c>
      <c r="Z43" s="138"/>
      <c r="AA43" s="138"/>
      <c r="AB43" s="138"/>
      <c r="AC43" s="138"/>
      <c r="AD43" s="138"/>
      <c r="AE43" s="138"/>
      <c r="AF43" s="140">
        <f t="shared" si="5"/>
        <v>0</v>
      </c>
      <c r="AG43" s="138">
        <v>3952.5</v>
      </c>
      <c r="AH43" s="141">
        <v>2400434</v>
      </c>
      <c r="AI43" s="124"/>
    </row>
    <row r="44" spans="1:35" s="1" customFormat="1">
      <c r="A44" s="218"/>
      <c r="B44" s="268"/>
      <c r="C44" s="267"/>
      <c r="D44" s="236"/>
      <c r="E44" s="255"/>
      <c r="F44" s="258"/>
      <c r="G44" s="273"/>
      <c r="H44" s="141">
        <v>2400425</v>
      </c>
      <c r="I44" s="137">
        <v>43371</v>
      </c>
      <c r="J44" s="138">
        <v>18449.509999999998</v>
      </c>
      <c r="K44" s="138">
        <v>18449.509999999998</v>
      </c>
      <c r="L44" s="138">
        <v>18449.509999999998</v>
      </c>
      <c r="M44" s="138"/>
      <c r="N44" s="138"/>
      <c r="O44" s="138"/>
      <c r="P44" s="138"/>
      <c r="Q44" s="138"/>
      <c r="R44" s="138"/>
      <c r="S44" s="140">
        <f t="shared" si="4"/>
        <v>18449.509999999998</v>
      </c>
      <c r="T44" s="141">
        <v>0</v>
      </c>
      <c r="U44" s="141">
        <v>2400425</v>
      </c>
      <c r="V44" s="137">
        <v>43371</v>
      </c>
      <c r="W44" s="138">
        <v>18449.509999999998</v>
      </c>
      <c r="X44" s="138">
        <v>18449.509999999998</v>
      </c>
      <c r="Y44" s="138">
        <v>18449.509999999998</v>
      </c>
      <c r="Z44" s="138"/>
      <c r="AA44" s="138"/>
      <c r="AB44" s="138"/>
      <c r="AC44" s="138"/>
      <c r="AD44" s="138"/>
      <c r="AE44" s="138"/>
      <c r="AF44" s="140">
        <f t="shared" si="5"/>
        <v>0</v>
      </c>
      <c r="AG44" s="138">
        <v>18449.509999999998</v>
      </c>
      <c r="AH44" s="141">
        <v>2400425</v>
      </c>
      <c r="AI44" s="124"/>
    </row>
    <row r="45" spans="1:35" s="1" customFormat="1">
      <c r="A45" s="218"/>
      <c r="B45" s="268"/>
      <c r="C45" s="267"/>
      <c r="D45" s="236"/>
      <c r="E45" s="255"/>
      <c r="F45" s="258"/>
      <c r="G45" s="273"/>
      <c r="H45" s="141">
        <v>2400424</v>
      </c>
      <c r="I45" s="137">
        <v>43371</v>
      </c>
      <c r="J45" s="138">
        <v>2085.48</v>
      </c>
      <c r="K45" s="138">
        <v>2085.48</v>
      </c>
      <c r="L45" s="138">
        <v>2085.48</v>
      </c>
      <c r="M45" s="138"/>
      <c r="N45" s="138"/>
      <c r="O45" s="138"/>
      <c r="P45" s="138"/>
      <c r="Q45" s="138"/>
      <c r="R45" s="138"/>
      <c r="S45" s="140">
        <f t="shared" si="4"/>
        <v>2085.48</v>
      </c>
      <c r="T45" s="141">
        <v>0</v>
      </c>
      <c r="U45" s="141">
        <v>2400424</v>
      </c>
      <c r="V45" s="137">
        <v>43371</v>
      </c>
      <c r="W45" s="138">
        <v>2085.48</v>
      </c>
      <c r="X45" s="138">
        <v>2085.48</v>
      </c>
      <c r="Y45" s="138">
        <v>2085.48</v>
      </c>
      <c r="Z45" s="138"/>
      <c r="AA45" s="138"/>
      <c r="AB45" s="138"/>
      <c r="AC45" s="138"/>
      <c r="AD45" s="138"/>
      <c r="AE45" s="138"/>
      <c r="AF45" s="140">
        <f t="shared" si="5"/>
        <v>0</v>
      </c>
      <c r="AG45" s="138">
        <v>2085.48</v>
      </c>
      <c r="AH45" s="141">
        <v>2400424</v>
      </c>
      <c r="AI45" s="124"/>
    </row>
    <row r="46" spans="1:35" s="1" customFormat="1">
      <c r="A46" s="218"/>
      <c r="B46" s="268"/>
      <c r="C46" s="267"/>
      <c r="D46" s="236"/>
      <c r="E46" s="255"/>
      <c r="F46" s="258"/>
      <c r="G46" s="273"/>
      <c r="H46" s="141">
        <v>2400439</v>
      </c>
      <c r="I46" s="137">
        <v>43371</v>
      </c>
      <c r="J46" s="138">
        <v>2115.96</v>
      </c>
      <c r="K46" s="138">
        <v>2115.96</v>
      </c>
      <c r="L46" s="138">
        <v>2115.96</v>
      </c>
      <c r="M46" s="138"/>
      <c r="N46" s="138"/>
      <c r="O46" s="138"/>
      <c r="P46" s="138"/>
      <c r="Q46" s="138"/>
      <c r="R46" s="138"/>
      <c r="S46" s="140">
        <f t="shared" si="4"/>
        <v>2115.96</v>
      </c>
      <c r="T46" s="141">
        <v>0</v>
      </c>
      <c r="U46" s="141">
        <v>2400439</v>
      </c>
      <c r="V46" s="137">
        <v>43371</v>
      </c>
      <c r="W46" s="138">
        <v>2115.96</v>
      </c>
      <c r="X46" s="138">
        <v>2115.96</v>
      </c>
      <c r="Y46" s="138">
        <v>2115.96</v>
      </c>
      <c r="Z46" s="138"/>
      <c r="AA46" s="138"/>
      <c r="AB46" s="138"/>
      <c r="AC46" s="138"/>
      <c r="AD46" s="138"/>
      <c r="AE46" s="138"/>
      <c r="AF46" s="140">
        <f t="shared" si="5"/>
        <v>0</v>
      </c>
      <c r="AG46" s="138">
        <v>2115.96</v>
      </c>
      <c r="AH46" s="141">
        <v>2400439</v>
      </c>
      <c r="AI46" s="124"/>
    </row>
    <row r="47" spans="1:35" s="1" customFormat="1">
      <c r="A47" s="218"/>
      <c r="B47" s="268"/>
      <c r="C47" s="267"/>
      <c r="D47" s="236"/>
      <c r="E47" s="255"/>
      <c r="F47" s="258"/>
      <c r="G47" s="273"/>
      <c r="H47" s="141">
        <v>2400432</v>
      </c>
      <c r="I47" s="137">
        <v>43371</v>
      </c>
      <c r="J47" s="138">
        <v>18213.12</v>
      </c>
      <c r="K47" s="138">
        <v>18213.12</v>
      </c>
      <c r="L47" s="138">
        <v>18213.12</v>
      </c>
      <c r="M47" s="138"/>
      <c r="N47" s="138"/>
      <c r="O47" s="138"/>
      <c r="P47" s="138"/>
      <c r="Q47" s="138"/>
      <c r="R47" s="138"/>
      <c r="S47" s="140">
        <f t="shared" si="4"/>
        <v>18213.12</v>
      </c>
      <c r="T47" s="141">
        <v>0</v>
      </c>
      <c r="U47" s="141">
        <v>2400432</v>
      </c>
      <c r="V47" s="137">
        <v>43371</v>
      </c>
      <c r="W47" s="138">
        <v>18213.12</v>
      </c>
      <c r="X47" s="138">
        <v>18213.12</v>
      </c>
      <c r="Y47" s="138">
        <v>18213.12</v>
      </c>
      <c r="Z47" s="138"/>
      <c r="AA47" s="138"/>
      <c r="AB47" s="138"/>
      <c r="AC47" s="138"/>
      <c r="AD47" s="138"/>
      <c r="AE47" s="138"/>
      <c r="AF47" s="140">
        <f t="shared" si="5"/>
        <v>0</v>
      </c>
      <c r="AG47" s="138">
        <v>18213.12</v>
      </c>
      <c r="AH47" s="141">
        <v>2400432</v>
      </c>
      <c r="AI47" s="124"/>
    </row>
    <row r="48" spans="1:35" s="1" customFormat="1">
      <c r="A48" s="218"/>
      <c r="B48" s="268"/>
      <c r="C48" s="267"/>
      <c r="D48" s="236"/>
      <c r="E48" s="255"/>
      <c r="F48" s="258"/>
      <c r="G48" s="273"/>
      <c r="H48" s="141">
        <v>2400438</v>
      </c>
      <c r="I48" s="137">
        <v>43371</v>
      </c>
      <c r="J48" s="138">
        <v>2838.75</v>
      </c>
      <c r="K48" s="138">
        <v>2838.75</v>
      </c>
      <c r="L48" s="138">
        <v>2838.75</v>
      </c>
      <c r="M48" s="138"/>
      <c r="N48" s="138"/>
      <c r="O48" s="138"/>
      <c r="P48" s="138"/>
      <c r="Q48" s="138"/>
      <c r="R48" s="138"/>
      <c r="S48" s="140">
        <f t="shared" si="4"/>
        <v>2838.75</v>
      </c>
      <c r="T48" s="141">
        <v>0</v>
      </c>
      <c r="U48" s="141">
        <v>2400438</v>
      </c>
      <c r="V48" s="137">
        <v>43371</v>
      </c>
      <c r="W48" s="138">
        <v>2838.75</v>
      </c>
      <c r="X48" s="138">
        <v>2838.75</v>
      </c>
      <c r="Y48" s="138">
        <v>2838.75</v>
      </c>
      <c r="Z48" s="138"/>
      <c r="AA48" s="138"/>
      <c r="AB48" s="138"/>
      <c r="AC48" s="138"/>
      <c r="AD48" s="138"/>
      <c r="AE48" s="138"/>
      <c r="AF48" s="140">
        <f t="shared" si="5"/>
        <v>0</v>
      </c>
      <c r="AG48" s="138">
        <v>2838.75</v>
      </c>
      <c r="AH48" s="141">
        <v>2400438</v>
      </c>
      <c r="AI48" s="124"/>
    </row>
    <row r="49" spans="1:35" s="1" customFormat="1">
      <c r="A49" s="218"/>
      <c r="B49" s="268"/>
      <c r="C49" s="267"/>
      <c r="D49" s="236"/>
      <c r="E49" s="255"/>
      <c r="F49" s="258"/>
      <c r="G49" s="273"/>
      <c r="H49" s="141">
        <v>62660358</v>
      </c>
      <c r="I49" s="137">
        <v>43371</v>
      </c>
      <c r="J49" s="138">
        <v>5097</v>
      </c>
      <c r="K49" s="138">
        <v>5097</v>
      </c>
      <c r="L49" s="138">
        <v>1423.94</v>
      </c>
      <c r="M49" s="138"/>
      <c r="N49" s="138">
        <v>3673.06</v>
      </c>
      <c r="O49" s="138"/>
      <c r="P49" s="138"/>
      <c r="Q49" s="138"/>
      <c r="R49" s="138"/>
      <c r="S49" s="140">
        <f>J49-O49-P49-T49</f>
        <v>5097</v>
      </c>
      <c r="T49" s="141">
        <v>0</v>
      </c>
      <c r="U49" s="141">
        <v>62660358</v>
      </c>
      <c r="V49" s="137">
        <v>43371</v>
      </c>
      <c r="W49" s="138">
        <v>2291.6731428571402</v>
      </c>
      <c r="X49" s="138">
        <v>1820.57257142857</v>
      </c>
      <c r="Y49" s="138">
        <v>1349.472</v>
      </c>
      <c r="Z49" s="138">
        <v>878.37142857142999</v>
      </c>
      <c r="AA49" s="138">
        <v>407.27085714286</v>
      </c>
      <c r="AB49" s="138"/>
      <c r="AC49" s="138"/>
      <c r="AD49" s="138"/>
      <c r="AE49" s="138"/>
      <c r="AF49" s="140">
        <f t="shared" si="5"/>
        <v>-2805.3268571428598</v>
      </c>
      <c r="AG49" s="138">
        <v>5097</v>
      </c>
      <c r="AH49" s="141">
        <v>62660358</v>
      </c>
      <c r="AI49" s="124"/>
    </row>
    <row r="50" spans="1:35" s="1" customFormat="1">
      <c r="A50" s="218"/>
      <c r="B50" s="268"/>
      <c r="C50" s="267"/>
      <c r="D50" s="236"/>
      <c r="E50" s="255"/>
      <c r="F50" s="258"/>
      <c r="G50" s="273"/>
      <c r="H50" s="141">
        <v>1200517</v>
      </c>
      <c r="I50" s="137">
        <v>43371</v>
      </c>
      <c r="J50" s="138">
        <v>2343.02</v>
      </c>
      <c r="K50" s="138">
        <v>2343.02</v>
      </c>
      <c r="L50" s="138">
        <v>2343.02</v>
      </c>
      <c r="M50" s="138"/>
      <c r="N50" s="138"/>
      <c r="O50" s="138"/>
      <c r="P50" s="138"/>
      <c r="Q50" s="138"/>
      <c r="R50" s="138"/>
      <c r="S50" s="140">
        <f t="shared" ref="S50:S61" si="6">J50-O50-P50-T50</f>
        <v>2343.02</v>
      </c>
      <c r="T50" s="141">
        <v>0</v>
      </c>
      <c r="U50" s="141">
        <v>2400432</v>
      </c>
      <c r="V50" s="137">
        <v>43371</v>
      </c>
      <c r="W50" s="138">
        <v>18213.12</v>
      </c>
      <c r="X50" s="138">
        <v>18213.12</v>
      </c>
      <c r="Y50" s="138">
        <v>18213.12</v>
      </c>
      <c r="Z50" s="138"/>
      <c r="AA50" s="138"/>
      <c r="AB50" s="138"/>
      <c r="AC50" s="138"/>
      <c r="AD50" s="138"/>
      <c r="AE50" s="138"/>
      <c r="AF50" s="140">
        <f t="shared" ref="AF50:AF64" si="7">W50-AB50-AC50-AG50</f>
        <v>0</v>
      </c>
      <c r="AG50" s="138">
        <v>18213.12</v>
      </c>
      <c r="AH50" s="141">
        <v>2400432</v>
      </c>
      <c r="AI50" s="124"/>
    </row>
    <row r="51" spans="1:35" s="1" customFormat="1">
      <c r="A51" s="218"/>
      <c r="B51" s="268"/>
      <c r="C51" s="267"/>
      <c r="D51" s="236"/>
      <c r="E51" s="255"/>
      <c r="F51" s="258"/>
      <c r="G51" s="273"/>
      <c r="H51" s="141">
        <v>2400445</v>
      </c>
      <c r="I51" s="137">
        <v>43374</v>
      </c>
      <c r="J51" s="138">
        <v>27467.17</v>
      </c>
      <c r="K51" s="138">
        <v>27467.17</v>
      </c>
      <c r="L51" s="138"/>
      <c r="M51" s="138"/>
      <c r="N51" s="138">
        <v>27467.17</v>
      </c>
      <c r="O51" s="138"/>
      <c r="P51" s="138"/>
      <c r="Q51" s="138"/>
      <c r="R51" s="138"/>
      <c r="S51" s="140">
        <f>J51-O51-P51-T51</f>
        <v>27467.17</v>
      </c>
      <c r="T51" s="138">
        <v>0</v>
      </c>
      <c r="U51" s="141"/>
      <c r="V51" s="137"/>
      <c r="W51" s="138"/>
      <c r="X51" s="138"/>
      <c r="Y51" s="138"/>
      <c r="Z51" s="138"/>
      <c r="AA51" s="138"/>
      <c r="AB51" s="138"/>
      <c r="AC51" s="138"/>
      <c r="AD51" s="138"/>
      <c r="AE51" s="138"/>
      <c r="AF51" s="140"/>
      <c r="AG51" s="138"/>
      <c r="AH51" s="141"/>
      <c r="AI51" s="124"/>
    </row>
    <row r="52" spans="1:35" s="1" customFormat="1">
      <c r="A52" s="218"/>
      <c r="B52" s="268"/>
      <c r="C52" s="267"/>
      <c r="D52" s="236"/>
      <c r="E52" s="255"/>
      <c r="F52" s="258"/>
      <c r="G52" s="273"/>
      <c r="H52" s="141">
        <v>2400448</v>
      </c>
      <c r="I52" s="137">
        <v>43399</v>
      </c>
      <c r="J52" s="138">
        <v>682.99</v>
      </c>
      <c r="K52" s="138">
        <v>682.99</v>
      </c>
      <c r="L52" s="138"/>
      <c r="M52" s="138"/>
      <c r="N52" s="138">
        <v>682.99</v>
      </c>
      <c r="O52" s="138"/>
      <c r="P52" s="138"/>
      <c r="Q52" s="138"/>
      <c r="R52" s="138"/>
      <c r="S52" s="140">
        <f t="shared" si="6"/>
        <v>682.99</v>
      </c>
      <c r="T52" s="138">
        <v>0</v>
      </c>
      <c r="U52" s="141"/>
      <c r="V52" s="137"/>
      <c r="W52" s="138"/>
      <c r="X52" s="138"/>
      <c r="Y52" s="138"/>
      <c r="Z52" s="138"/>
      <c r="AA52" s="138"/>
      <c r="AB52" s="138"/>
      <c r="AC52" s="138"/>
      <c r="AD52" s="138"/>
      <c r="AE52" s="138"/>
      <c r="AF52" s="140"/>
      <c r="AG52" s="138"/>
      <c r="AH52" s="141"/>
      <c r="AI52" s="124"/>
    </row>
    <row r="53" spans="1:35" s="1" customFormat="1">
      <c r="A53" s="218"/>
      <c r="B53" s="268"/>
      <c r="C53" s="267"/>
      <c r="D53" s="236"/>
      <c r="E53" s="255"/>
      <c r="F53" s="258"/>
      <c r="G53" s="273"/>
      <c r="H53" s="141">
        <v>2400451</v>
      </c>
      <c r="I53" s="137">
        <v>43399</v>
      </c>
      <c r="J53" s="138">
        <v>24739.29</v>
      </c>
      <c r="K53" s="138">
        <v>24739.29</v>
      </c>
      <c r="L53" s="138"/>
      <c r="M53" s="138"/>
      <c r="N53" s="138">
        <v>24739.29</v>
      </c>
      <c r="O53" s="138"/>
      <c r="P53" s="138"/>
      <c r="Q53" s="138"/>
      <c r="R53" s="138"/>
      <c r="S53" s="140">
        <f t="shared" si="6"/>
        <v>24739.29</v>
      </c>
      <c r="T53" s="138">
        <v>0</v>
      </c>
      <c r="U53" s="141"/>
      <c r="V53" s="137"/>
      <c r="W53" s="138"/>
      <c r="X53" s="138"/>
      <c r="Y53" s="138"/>
      <c r="Z53" s="138"/>
      <c r="AA53" s="138"/>
      <c r="AB53" s="138"/>
      <c r="AC53" s="138"/>
      <c r="AD53" s="138"/>
      <c r="AE53" s="138"/>
      <c r="AF53" s="140"/>
      <c r="AG53" s="138"/>
      <c r="AH53" s="141"/>
      <c r="AI53" s="124"/>
    </row>
    <row r="54" spans="1:35" s="1" customFormat="1">
      <c r="A54" s="218"/>
      <c r="B54" s="268"/>
      <c r="C54" s="267"/>
      <c r="D54" s="236"/>
      <c r="E54" s="255"/>
      <c r="F54" s="258"/>
      <c r="G54" s="273"/>
      <c r="H54" s="141">
        <v>2400449</v>
      </c>
      <c r="I54" s="137">
        <v>43399</v>
      </c>
      <c r="J54" s="138">
        <v>4516.97</v>
      </c>
      <c r="K54" s="138">
        <v>4516.97</v>
      </c>
      <c r="L54" s="138"/>
      <c r="M54" s="138"/>
      <c r="N54" s="138">
        <v>4516.97</v>
      </c>
      <c r="O54" s="138"/>
      <c r="P54" s="138"/>
      <c r="Q54" s="138"/>
      <c r="R54" s="138"/>
      <c r="S54" s="140">
        <f t="shared" si="6"/>
        <v>4516.97</v>
      </c>
      <c r="T54" s="138">
        <v>0</v>
      </c>
      <c r="U54" s="141"/>
      <c r="V54" s="137"/>
      <c r="W54" s="138"/>
      <c r="X54" s="138"/>
      <c r="Y54" s="138"/>
      <c r="Z54" s="138"/>
      <c r="AA54" s="138"/>
      <c r="AB54" s="138"/>
      <c r="AC54" s="138"/>
      <c r="AD54" s="138"/>
      <c r="AE54" s="138"/>
      <c r="AF54" s="140"/>
      <c r="AG54" s="138"/>
      <c r="AH54" s="141"/>
      <c r="AI54" s="124"/>
    </row>
    <row r="55" spans="1:35" s="1" customFormat="1">
      <c r="A55" s="218"/>
      <c r="B55" s="268"/>
      <c r="C55" s="267"/>
      <c r="D55" s="236"/>
      <c r="E55" s="255"/>
      <c r="F55" s="258"/>
      <c r="G55" s="273"/>
      <c r="H55" s="141">
        <v>2400450</v>
      </c>
      <c r="I55" s="137">
        <v>43399</v>
      </c>
      <c r="J55" s="138">
        <v>9033.94</v>
      </c>
      <c r="K55" s="138">
        <v>9033.94</v>
      </c>
      <c r="L55" s="138"/>
      <c r="M55" s="138"/>
      <c r="N55" s="138">
        <v>9033.94</v>
      </c>
      <c r="O55" s="138"/>
      <c r="P55" s="138"/>
      <c r="Q55" s="138"/>
      <c r="R55" s="138"/>
      <c r="S55" s="140">
        <f t="shared" si="6"/>
        <v>9033.94</v>
      </c>
      <c r="T55" s="138">
        <v>0</v>
      </c>
      <c r="U55" s="141"/>
      <c r="V55" s="137"/>
      <c r="W55" s="138"/>
      <c r="X55" s="138"/>
      <c r="Y55" s="138"/>
      <c r="Z55" s="138"/>
      <c r="AA55" s="138"/>
      <c r="AB55" s="138"/>
      <c r="AC55" s="138"/>
      <c r="AD55" s="138"/>
      <c r="AE55" s="138"/>
      <c r="AF55" s="140"/>
      <c r="AG55" s="138"/>
      <c r="AH55" s="141"/>
      <c r="AI55" s="124"/>
    </row>
    <row r="56" spans="1:35" s="1" customFormat="1">
      <c r="A56" s="218"/>
      <c r="B56" s="268"/>
      <c r="C56" s="267"/>
      <c r="D56" s="236"/>
      <c r="E56" s="255"/>
      <c r="F56" s="258"/>
      <c r="G56" s="273"/>
      <c r="H56" s="141">
        <v>2400446</v>
      </c>
      <c r="I56" s="137">
        <v>43399</v>
      </c>
      <c r="J56" s="138">
        <v>299.10000000000002</v>
      </c>
      <c r="K56" s="138">
        <v>299.10000000000002</v>
      </c>
      <c r="L56" s="138"/>
      <c r="M56" s="138"/>
      <c r="N56" s="138">
        <v>299.10000000000002</v>
      </c>
      <c r="O56" s="138"/>
      <c r="P56" s="138"/>
      <c r="Q56" s="138"/>
      <c r="R56" s="138"/>
      <c r="S56" s="140">
        <f t="shared" si="6"/>
        <v>299.10000000000002</v>
      </c>
      <c r="T56" s="138">
        <v>0</v>
      </c>
      <c r="U56" s="141"/>
      <c r="V56" s="137"/>
      <c r="W56" s="138"/>
      <c r="X56" s="138"/>
      <c r="Y56" s="138"/>
      <c r="Z56" s="138"/>
      <c r="AA56" s="138"/>
      <c r="AB56" s="138"/>
      <c r="AC56" s="138"/>
      <c r="AD56" s="138"/>
      <c r="AE56" s="138"/>
      <c r="AF56" s="140"/>
      <c r="AG56" s="138"/>
      <c r="AH56" s="141"/>
      <c r="AI56" s="124"/>
    </row>
    <row r="57" spans="1:35" s="1" customFormat="1">
      <c r="A57" s="218"/>
      <c r="B57" s="268"/>
      <c r="C57" s="267"/>
      <c r="D57" s="236"/>
      <c r="E57" s="255"/>
      <c r="F57" s="258"/>
      <c r="G57" s="273"/>
      <c r="H57" s="141">
        <v>2400447</v>
      </c>
      <c r="I57" s="137">
        <v>43399</v>
      </c>
      <c r="J57" s="138">
        <v>36550.51</v>
      </c>
      <c r="K57" s="138">
        <v>36550.51</v>
      </c>
      <c r="L57" s="138"/>
      <c r="M57" s="138"/>
      <c r="N57" s="138">
        <v>36550.51</v>
      </c>
      <c r="O57" s="138"/>
      <c r="P57" s="138"/>
      <c r="Q57" s="138"/>
      <c r="R57" s="138"/>
      <c r="S57" s="140">
        <v>16332.31</v>
      </c>
      <c r="T57" s="138">
        <v>20218.2</v>
      </c>
      <c r="U57" s="141"/>
      <c r="V57" s="137"/>
      <c r="W57" s="138"/>
      <c r="X57" s="138"/>
      <c r="Y57" s="138"/>
      <c r="Z57" s="138"/>
      <c r="AA57" s="138"/>
      <c r="AB57" s="138"/>
      <c r="AC57" s="138"/>
      <c r="AD57" s="138"/>
      <c r="AE57" s="138"/>
      <c r="AF57" s="140"/>
      <c r="AG57" s="138"/>
      <c r="AH57" s="141"/>
      <c r="AI57" s="124"/>
    </row>
    <row r="58" spans="1:35" s="1" customFormat="1">
      <c r="A58" s="218"/>
      <c r="B58" s="268"/>
      <c r="C58" s="267"/>
      <c r="D58" s="236"/>
      <c r="E58" s="255"/>
      <c r="F58" s="258"/>
      <c r="G58" s="273"/>
      <c r="H58" s="141">
        <v>3500502</v>
      </c>
      <c r="I58" s="137">
        <v>43404</v>
      </c>
      <c r="J58" s="138">
        <v>2470.02</v>
      </c>
      <c r="K58" s="138">
        <v>2470.02</v>
      </c>
      <c r="L58" s="138"/>
      <c r="M58" s="138"/>
      <c r="N58" s="138">
        <v>2470.02</v>
      </c>
      <c r="O58" s="138"/>
      <c r="P58" s="138"/>
      <c r="Q58" s="138"/>
      <c r="R58" s="138"/>
      <c r="S58" s="140">
        <f t="shared" si="6"/>
        <v>0</v>
      </c>
      <c r="T58" s="138">
        <v>2470.02</v>
      </c>
      <c r="U58" s="141"/>
      <c r="V58" s="137"/>
      <c r="W58" s="138"/>
      <c r="X58" s="138"/>
      <c r="Y58" s="138"/>
      <c r="Z58" s="138"/>
      <c r="AA58" s="138"/>
      <c r="AB58" s="138"/>
      <c r="AC58" s="138"/>
      <c r="AD58" s="138"/>
      <c r="AE58" s="138"/>
      <c r="AF58" s="140"/>
      <c r="AG58" s="138"/>
      <c r="AH58" s="141"/>
      <c r="AI58" s="124"/>
    </row>
    <row r="59" spans="1:35" s="1" customFormat="1">
      <c r="A59" s="218"/>
      <c r="B59" s="268"/>
      <c r="C59" s="267"/>
      <c r="D59" s="236"/>
      <c r="E59" s="255"/>
      <c r="F59" s="258"/>
      <c r="G59" s="273"/>
      <c r="H59" s="141">
        <v>2400454</v>
      </c>
      <c r="I59" s="137">
        <v>43404</v>
      </c>
      <c r="J59" s="138">
        <v>2075.15</v>
      </c>
      <c r="K59" s="138">
        <v>2075.15</v>
      </c>
      <c r="L59" s="138"/>
      <c r="M59" s="138"/>
      <c r="N59" s="138">
        <v>2075.15</v>
      </c>
      <c r="O59" s="138"/>
      <c r="P59" s="138"/>
      <c r="Q59" s="138"/>
      <c r="R59" s="138"/>
      <c r="S59" s="140">
        <f t="shared" si="6"/>
        <v>0</v>
      </c>
      <c r="T59" s="138">
        <v>2075.15</v>
      </c>
      <c r="U59" s="141"/>
      <c r="V59" s="137"/>
      <c r="W59" s="138"/>
      <c r="X59" s="138"/>
      <c r="Y59" s="138"/>
      <c r="Z59" s="138"/>
      <c r="AA59" s="138"/>
      <c r="AB59" s="138"/>
      <c r="AC59" s="138"/>
      <c r="AD59" s="138"/>
      <c r="AE59" s="138"/>
      <c r="AF59" s="140"/>
      <c r="AG59" s="138"/>
      <c r="AH59" s="141"/>
      <c r="AI59" s="124"/>
    </row>
    <row r="60" spans="1:35" s="1" customFormat="1">
      <c r="A60" s="218"/>
      <c r="B60" s="268"/>
      <c r="C60" s="267"/>
      <c r="D60" s="236"/>
      <c r="E60" s="255"/>
      <c r="F60" s="258"/>
      <c r="G60" s="273"/>
      <c r="H60" s="141">
        <v>2400455</v>
      </c>
      <c r="I60" s="137">
        <v>43404</v>
      </c>
      <c r="J60" s="138">
        <v>2693.04</v>
      </c>
      <c r="K60" s="138">
        <v>2693.04</v>
      </c>
      <c r="L60" s="138"/>
      <c r="M60" s="138"/>
      <c r="N60" s="138">
        <v>2693.04</v>
      </c>
      <c r="O60" s="138"/>
      <c r="P60" s="138"/>
      <c r="Q60" s="138"/>
      <c r="R60" s="138"/>
      <c r="S60" s="140">
        <f t="shared" si="6"/>
        <v>0</v>
      </c>
      <c r="T60" s="138">
        <v>2693.04</v>
      </c>
      <c r="U60" s="141"/>
      <c r="V60" s="137"/>
      <c r="W60" s="138"/>
      <c r="X60" s="138"/>
      <c r="Y60" s="138"/>
      <c r="Z60" s="138"/>
      <c r="AA60" s="138"/>
      <c r="AB60" s="138"/>
      <c r="AC60" s="138"/>
      <c r="AD60" s="138"/>
      <c r="AE60" s="138"/>
      <c r="AF60" s="140"/>
      <c r="AG60" s="138"/>
      <c r="AH60" s="141"/>
      <c r="AI60" s="124"/>
    </row>
    <row r="61" spans="1:35" s="1" customFormat="1">
      <c r="A61" s="218"/>
      <c r="B61" s="268"/>
      <c r="C61" s="267"/>
      <c r="D61" s="236"/>
      <c r="E61" s="255"/>
      <c r="F61" s="258"/>
      <c r="G61" s="273"/>
      <c r="H61" s="141">
        <v>2400457</v>
      </c>
      <c r="I61" s="137">
        <v>43404</v>
      </c>
      <c r="J61" s="138">
        <v>6030.15</v>
      </c>
      <c r="K61" s="138">
        <v>6030.15</v>
      </c>
      <c r="L61" s="138"/>
      <c r="M61" s="138"/>
      <c r="N61" s="138">
        <v>6030.15</v>
      </c>
      <c r="O61" s="138"/>
      <c r="P61" s="138"/>
      <c r="Q61" s="138"/>
      <c r="R61" s="138"/>
      <c r="S61" s="140">
        <f t="shared" si="6"/>
        <v>0</v>
      </c>
      <c r="T61" s="138">
        <v>6030.15</v>
      </c>
      <c r="U61" s="141"/>
      <c r="V61" s="137"/>
      <c r="W61" s="138"/>
      <c r="X61" s="138"/>
      <c r="Y61" s="138"/>
      <c r="Z61" s="138"/>
      <c r="AA61" s="138"/>
      <c r="AB61" s="138"/>
      <c r="AC61" s="138"/>
      <c r="AD61" s="138"/>
      <c r="AE61" s="138"/>
      <c r="AF61" s="140"/>
      <c r="AG61" s="138"/>
      <c r="AH61" s="141"/>
      <c r="AI61" s="124"/>
    </row>
    <row r="62" spans="1:35" s="1" customFormat="1">
      <c r="A62" s="218"/>
      <c r="B62" s="268"/>
      <c r="C62" s="267"/>
      <c r="D62" s="236"/>
      <c r="E62" s="255"/>
      <c r="F62" s="258"/>
      <c r="G62" s="273"/>
      <c r="H62" s="141">
        <v>2400456</v>
      </c>
      <c r="I62" s="137">
        <v>43404</v>
      </c>
      <c r="J62" s="138">
        <v>4516.97</v>
      </c>
      <c r="K62" s="138">
        <v>4516.97</v>
      </c>
      <c r="L62" s="138"/>
      <c r="M62" s="138"/>
      <c r="N62" s="138">
        <v>4516.97</v>
      </c>
      <c r="O62" s="138"/>
      <c r="P62" s="138"/>
      <c r="Q62" s="138"/>
      <c r="R62" s="138"/>
      <c r="S62" s="140">
        <f>J62-O62-P62-T62</f>
        <v>0</v>
      </c>
      <c r="T62" s="138">
        <v>4516.97</v>
      </c>
      <c r="U62" s="141"/>
      <c r="V62" s="137"/>
      <c r="W62" s="138"/>
      <c r="X62" s="138"/>
      <c r="Y62" s="138"/>
      <c r="Z62" s="138"/>
      <c r="AA62" s="138"/>
      <c r="AB62" s="138"/>
      <c r="AC62" s="138"/>
      <c r="AD62" s="138"/>
      <c r="AE62" s="138"/>
      <c r="AF62" s="140"/>
      <c r="AG62" s="138"/>
      <c r="AH62" s="141"/>
      <c r="AI62" s="124"/>
    </row>
    <row r="63" spans="1:35" s="1" customFormat="1">
      <c r="A63" s="218"/>
      <c r="B63" s="268"/>
      <c r="C63" s="267"/>
      <c r="D63" s="236"/>
      <c r="E63" s="255"/>
      <c r="F63" s="258"/>
      <c r="G63" s="273"/>
      <c r="H63" s="141">
        <v>2400453</v>
      </c>
      <c r="I63" s="137">
        <v>43404</v>
      </c>
      <c r="J63" s="138">
        <v>17804.900000000001</v>
      </c>
      <c r="K63" s="138">
        <v>17804.900000000001</v>
      </c>
      <c r="L63" s="138"/>
      <c r="M63" s="138"/>
      <c r="N63" s="138">
        <v>17804.900000000001</v>
      </c>
      <c r="O63" s="138"/>
      <c r="P63" s="138"/>
      <c r="Q63" s="138"/>
      <c r="R63" s="138"/>
      <c r="S63" s="140">
        <f>J63-O63-P63-T63</f>
        <v>0</v>
      </c>
      <c r="T63" s="138">
        <v>17804.900000000001</v>
      </c>
      <c r="U63" s="141"/>
      <c r="V63" s="137"/>
      <c r="W63" s="138"/>
      <c r="X63" s="138"/>
      <c r="Y63" s="138"/>
      <c r="Z63" s="138"/>
      <c r="AA63" s="138"/>
      <c r="AB63" s="138"/>
      <c r="AC63" s="138"/>
      <c r="AD63" s="138"/>
      <c r="AE63" s="138"/>
      <c r="AF63" s="140"/>
      <c r="AG63" s="138"/>
      <c r="AH63" s="141"/>
      <c r="AI63" s="124"/>
    </row>
    <row r="64" spans="1:35" s="1" customFormat="1">
      <c r="A64" s="218"/>
      <c r="B64" s="268"/>
      <c r="C64" s="267"/>
      <c r="D64" s="236"/>
      <c r="E64" s="255"/>
      <c r="F64" s="258"/>
      <c r="G64" s="273"/>
      <c r="H64" s="141">
        <v>1200538</v>
      </c>
      <c r="I64" s="137">
        <v>43404</v>
      </c>
      <c r="J64" s="138">
        <v>6803.16</v>
      </c>
      <c r="K64" s="138">
        <v>6803.16</v>
      </c>
      <c r="L64" s="138"/>
      <c r="M64" s="138"/>
      <c r="N64" s="138">
        <v>6803.16</v>
      </c>
      <c r="O64" s="138"/>
      <c r="P64" s="138"/>
      <c r="Q64" s="138"/>
      <c r="R64" s="138"/>
      <c r="S64" s="140">
        <f>J64-O64-P64-T64</f>
        <v>0</v>
      </c>
      <c r="T64" s="138">
        <v>6803.16</v>
      </c>
      <c r="U64" s="141">
        <v>62660358</v>
      </c>
      <c r="V64" s="137">
        <v>43371</v>
      </c>
      <c r="W64" s="138">
        <v>2291.6731428571402</v>
      </c>
      <c r="X64" s="138">
        <v>1820.57257142857</v>
      </c>
      <c r="Y64" s="138">
        <v>1349.472</v>
      </c>
      <c r="Z64" s="138">
        <v>878.37142857142999</v>
      </c>
      <c r="AA64" s="138">
        <v>407.27085714286</v>
      </c>
      <c r="AB64" s="138"/>
      <c r="AC64" s="138"/>
      <c r="AD64" s="138"/>
      <c r="AE64" s="138"/>
      <c r="AF64" s="140">
        <f t="shared" si="7"/>
        <v>-2805.3268571428598</v>
      </c>
      <c r="AG64" s="138">
        <v>5097</v>
      </c>
      <c r="AH64" s="141">
        <v>62660358</v>
      </c>
      <c r="AI64" s="124"/>
    </row>
    <row r="65" spans="1:35" s="1" customFormat="1">
      <c r="A65" s="218"/>
      <c r="B65" s="268"/>
      <c r="C65" s="267"/>
      <c r="D65" s="236"/>
      <c r="E65" s="255"/>
      <c r="F65" s="258"/>
      <c r="G65" s="273"/>
      <c r="H65" s="141"/>
      <c r="I65" s="137"/>
      <c r="J65" s="138"/>
      <c r="K65" s="138"/>
      <c r="L65" s="138"/>
      <c r="M65" s="138"/>
      <c r="N65" s="138"/>
      <c r="O65" s="138"/>
      <c r="P65" s="138"/>
      <c r="Q65" s="138"/>
      <c r="R65" s="138"/>
      <c r="S65" s="140"/>
      <c r="T65" s="138"/>
      <c r="U65" s="172"/>
      <c r="V65" s="173"/>
      <c r="W65" s="173"/>
      <c r="AH65" s="124"/>
      <c r="AI65" s="124"/>
    </row>
    <row r="66" spans="1:35" s="1" customFormat="1">
      <c r="A66" s="26"/>
      <c r="B66" s="27" t="s">
        <v>8</v>
      </c>
      <c r="C66" s="50"/>
      <c r="D66" s="205"/>
      <c r="E66" s="51"/>
      <c r="F66" s="52"/>
      <c r="G66" s="51"/>
      <c r="H66" s="145"/>
      <c r="I66" s="146"/>
      <c r="J66" s="45">
        <f t="shared" ref="J66:T66" si="8">SUM(J28:J65)</f>
        <v>221613.87</v>
      </c>
      <c r="K66" s="45">
        <f t="shared" si="8"/>
        <v>221613.87</v>
      </c>
      <c r="L66" s="45">
        <f t="shared" si="8"/>
        <v>72257.45</v>
      </c>
      <c r="M66" s="45">
        <f t="shared" si="8"/>
        <v>0</v>
      </c>
      <c r="N66" s="45">
        <f t="shared" si="8"/>
        <v>149356.41999999998</v>
      </c>
      <c r="O66" s="45">
        <f t="shared" si="8"/>
        <v>0</v>
      </c>
      <c r="P66" s="45">
        <f t="shared" si="8"/>
        <v>0</v>
      </c>
      <c r="Q66" s="45">
        <f t="shared" si="8"/>
        <v>0</v>
      </c>
      <c r="R66" s="45">
        <f t="shared" si="8"/>
        <v>0</v>
      </c>
      <c r="S66" s="45">
        <f t="shared" si="8"/>
        <v>159002.28</v>
      </c>
      <c r="T66" s="45">
        <f t="shared" si="8"/>
        <v>62611.590000000011</v>
      </c>
      <c r="U66" s="45">
        <f t="shared" ref="U66:AI66" si="9">SUM(U28:U65)</f>
        <v>178130262</v>
      </c>
      <c r="V66" s="45">
        <f t="shared" si="9"/>
        <v>1040904</v>
      </c>
      <c r="W66" s="45">
        <f t="shared" si="9"/>
        <v>91286.956285714259</v>
      </c>
      <c r="X66" s="45">
        <f t="shared" si="9"/>
        <v>90344.755142857117</v>
      </c>
      <c r="Y66" s="45">
        <f t="shared" si="9"/>
        <v>89402.553999999975</v>
      </c>
      <c r="Z66" s="45">
        <f t="shared" si="9"/>
        <v>1756.74285714286</v>
      </c>
      <c r="AA66" s="45">
        <f t="shared" si="9"/>
        <v>814.54171428571999</v>
      </c>
      <c r="AB66" s="45">
        <f t="shared" si="9"/>
        <v>0</v>
      </c>
      <c r="AC66" s="45">
        <f t="shared" si="9"/>
        <v>0</v>
      </c>
      <c r="AD66" s="45">
        <f t="shared" si="9"/>
        <v>0</v>
      </c>
      <c r="AE66" s="45">
        <f t="shared" si="9"/>
        <v>0</v>
      </c>
      <c r="AF66" s="45">
        <f t="shared" si="9"/>
        <v>-5610.6537142857196</v>
      </c>
      <c r="AG66" s="45">
        <f t="shared" si="9"/>
        <v>96897.609999999986</v>
      </c>
      <c r="AH66" s="45">
        <f t="shared" si="9"/>
        <v>178130262</v>
      </c>
      <c r="AI66" s="45">
        <f t="shared" si="9"/>
        <v>0</v>
      </c>
    </row>
    <row r="67" spans="1:35" s="1" customFormat="1" ht="15" customHeight="1">
      <c r="A67" s="223">
        <v>3</v>
      </c>
      <c r="B67" s="221" t="s">
        <v>45</v>
      </c>
      <c r="C67" s="237" t="s">
        <v>24</v>
      </c>
      <c r="D67" s="223">
        <v>214</v>
      </c>
      <c r="E67" s="225" t="s">
        <v>11</v>
      </c>
      <c r="F67" s="225" t="s">
        <v>24</v>
      </c>
      <c r="G67" s="243" t="s">
        <v>44</v>
      </c>
      <c r="H67" s="142">
        <v>320181277</v>
      </c>
      <c r="I67" s="137">
        <v>43388</v>
      </c>
      <c r="J67" s="140">
        <v>9522.18</v>
      </c>
      <c r="K67" s="140">
        <v>9522.18</v>
      </c>
      <c r="L67" s="140"/>
      <c r="M67" s="140"/>
      <c r="N67" s="140">
        <v>9522.18</v>
      </c>
      <c r="O67" s="140"/>
      <c r="P67" s="140"/>
      <c r="Q67" s="140"/>
      <c r="R67" s="140"/>
      <c r="S67" s="140">
        <f>J67-O67-P67-T67</f>
        <v>9522.18</v>
      </c>
      <c r="T67" s="140">
        <v>0</v>
      </c>
      <c r="U67" s="174"/>
      <c r="V67" s="173"/>
      <c r="W67" s="173"/>
      <c r="AH67" s="124"/>
      <c r="AI67" s="124"/>
    </row>
    <row r="68" spans="1:35" s="1" customFormat="1" ht="15" customHeight="1">
      <c r="A68" s="218"/>
      <c r="B68" s="222"/>
      <c r="C68" s="238"/>
      <c r="D68" s="218"/>
      <c r="E68" s="226"/>
      <c r="F68" s="226"/>
      <c r="G68" s="244"/>
      <c r="H68" s="142">
        <v>320181276</v>
      </c>
      <c r="I68" s="137">
        <v>43388</v>
      </c>
      <c r="J68" s="140">
        <v>10595.62</v>
      </c>
      <c r="K68" s="140">
        <v>10595.62</v>
      </c>
      <c r="L68" s="140"/>
      <c r="M68" s="140"/>
      <c r="N68" s="140">
        <v>10595.62</v>
      </c>
      <c r="O68" s="138"/>
      <c r="P68" s="138"/>
      <c r="Q68" s="138"/>
      <c r="R68" s="138"/>
      <c r="S68" s="140">
        <f>J68-O68-P68-T68</f>
        <v>10595.62</v>
      </c>
      <c r="T68" s="140">
        <v>0</v>
      </c>
      <c r="U68" s="174"/>
      <c r="V68" s="173"/>
      <c r="W68" s="173"/>
      <c r="AH68" s="124"/>
      <c r="AI68" s="124"/>
    </row>
    <row r="69" spans="1:35" s="1" customFormat="1" ht="15" customHeight="1">
      <c r="A69" s="218"/>
      <c r="B69" s="222"/>
      <c r="C69" s="238"/>
      <c r="D69" s="218"/>
      <c r="E69" s="226"/>
      <c r="F69" s="226"/>
      <c r="G69" s="244"/>
      <c r="H69" s="142">
        <v>320181283</v>
      </c>
      <c r="I69" s="137">
        <v>43395</v>
      </c>
      <c r="J69" s="140">
        <v>20255.32</v>
      </c>
      <c r="K69" s="140">
        <v>20255.32</v>
      </c>
      <c r="L69" s="140"/>
      <c r="M69" s="140"/>
      <c r="N69" s="140">
        <v>20255.32</v>
      </c>
      <c r="O69" s="138"/>
      <c r="P69" s="138"/>
      <c r="Q69" s="138"/>
      <c r="R69" s="138"/>
      <c r="S69" s="140">
        <f t="shared" ref="S69" si="10">J69-O69-P69-T69</f>
        <v>20255.32</v>
      </c>
      <c r="T69" s="140">
        <v>0</v>
      </c>
      <c r="U69" s="174"/>
      <c r="V69" s="173"/>
      <c r="W69" s="173"/>
      <c r="AH69" s="124"/>
      <c r="AI69" s="124"/>
    </row>
    <row r="70" spans="1:35" s="1" customFormat="1" ht="15" customHeight="1">
      <c r="A70" s="218"/>
      <c r="B70" s="222"/>
      <c r="C70" s="238"/>
      <c r="D70" s="218"/>
      <c r="E70" s="226"/>
      <c r="F70" s="226"/>
      <c r="G70" s="244"/>
      <c r="H70" s="142">
        <v>320181384</v>
      </c>
      <c r="I70" s="137">
        <v>43404</v>
      </c>
      <c r="J70" s="140">
        <v>5761.43</v>
      </c>
      <c r="K70" s="140">
        <v>5761.43</v>
      </c>
      <c r="L70" s="140"/>
      <c r="M70" s="140"/>
      <c r="N70" s="140">
        <v>5761.43</v>
      </c>
      <c r="O70" s="138"/>
      <c r="P70" s="138"/>
      <c r="Q70" s="138"/>
      <c r="R70" s="138"/>
      <c r="S70" s="140">
        <f t="shared" ref="S70:S72" si="11">J70-O70-P70-T70</f>
        <v>0</v>
      </c>
      <c r="T70" s="140">
        <v>5761.43</v>
      </c>
      <c r="U70" s="174"/>
      <c r="V70" s="173"/>
      <c r="W70" s="173"/>
      <c r="AH70" s="124"/>
      <c r="AI70" s="124"/>
    </row>
    <row r="71" spans="1:35" s="1" customFormat="1" ht="15.75" customHeight="1">
      <c r="A71" s="218"/>
      <c r="B71" s="222"/>
      <c r="C71" s="238"/>
      <c r="D71" s="218"/>
      <c r="E71" s="226"/>
      <c r="F71" s="226"/>
      <c r="G71" s="244"/>
      <c r="H71" s="142">
        <v>320181305</v>
      </c>
      <c r="I71" s="137">
        <v>43404</v>
      </c>
      <c r="J71" s="193">
        <v>13764.37</v>
      </c>
      <c r="K71" s="193">
        <v>13764.37</v>
      </c>
      <c r="L71" s="192"/>
      <c r="M71" s="192"/>
      <c r="N71" s="193">
        <v>13764.37</v>
      </c>
      <c r="O71" s="192"/>
      <c r="P71" s="192"/>
      <c r="Q71" s="192"/>
      <c r="R71" s="192"/>
      <c r="S71" s="140">
        <f t="shared" si="11"/>
        <v>0</v>
      </c>
      <c r="T71" s="193">
        <v>13764.37</v>
      </c>
      <c r="U71" s="194"/>
      <c r="V71" s="195"/>
      <c r="W71" s="195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192"/>
      <c r="AI71" s="192"/>
    </row>
    <row r="72" spans="1:35" s="1" customFormat="1" ht="15" customHeight="1">
      <c r="A72" s="218"/>
      <c r="B72" s="222"/>
      <c r="C72" s="238"/>
      <c r="D72" s="218"/>
      <c r="E72" s="226"/>
      <c r="F72" s="226"/>
      <c r="G72" s="244"/>
      <c r="H72" s="142">
        <v>320181313</v>
      </c>
      <c r="I72" s="137">
        <v>43404</v>
      </c>
      <c r="J72" s="140">
        <v>10595.08</v>
      </c>
      <c r="K72" s="140">
        <v>10595.08</v>
      </c>
      <c r="L72" s="140"/>
      <c r="M72" s="140"/>
      <c r="N72" s="140">
        <v>10595.08</v>
      </c>
      <c r="O72" s="140"/>
      <c r="P72" s="140"/>
      <c r="Q72" s="140"/>
      <c r="R72" s="140"/>
      <c r="S72" s="140">
        <f t="shared" si="11"/>
        <v>0</v>
      </c>
      <c r="T72" s="140">
        <v>10595.08</v>
      </c>
      <c r="U72" s="174"/>
      <c r="V72" s="173"/>
      <c r="W72" s="173"/>
      <c r="AH72" s="124"/>
      <c r="AI72" s="124"/>
    </row>
    <row r="73" spans="1:35" s="1" customFormat="1" ht="15" customHeight="1">
      <c r="A73" s="218"/>
      <c r="B73" s="222"/>
      <c r="C73" s="238"/>
      <c r="D73" s="218"/>
      <c r="E73" s="226"/>
      <c r="F73" s="226"/>
      <c r="G73" s="244"/>
      <c r="H73" s="142"/>
      <c r="I73" s="137"/>
      <c r="J73" s="140"/>
      <c r="K73" s="140"/>
      <c r="L73" s="140"/>
      <c r="M73" s="140"/>
      <c r="N73" s="140"/>
      <c r="O73" s="138"/>
      <c r="P73" s="138"/>
      <c r="Q73" s="138"/>
      <c r="R73" s="138"/>
      <c r="S73" s="140"/>
      <c r="T73" s="140"/>
      <c r="U73" s="172"/>
      <c r="V73" s="173"/>
      <c r="W73" s="173"/>
      <c r="AH73" s="124"/>
      <c r="AI73" s="124"/>
    </row>
    <row r="74" spans="1:35" s="1" customFormat="1">
      <c r="A74" s="218"/>
      <c r="B74" s="222"/>
      <c r="C74" s="238"/>
      <c r="D74" s="218"/>
      <c r="E74" s="226"/>
      <c r="F74" s="226"/>
      <c r="G74" s="244"/>
      <c r="H74" s="142"/>
      <c r="I74" s="137"/>
      <c r="J74" s="124"/>
      <c r="K74" s="124"/>
      <c r="L74" s="124"/>
      <c r="M74" s="124"/>
      <c r="N74" s="124"/>
      <c r="O74" s="124"/>
      <c r="P74" s="124"/>
      <c r="Q74" s="124"/>
      <c r="R74" s="124"/>
      <c r="S74" s="140"/>
      <c r="T74" s="124"/>
      <c r="U74" s="172">
        <v>30834.38</v>
      </c>
      <c r="V74" s="173" t="s">
        <v>99</v>
      </c>
      <c r="W74" s="173" t="s">
        <v>100</v>
      </c>
      <c r="AH74" s="124"/>
      <c r="AI74" s="124"/>
    </row>
    <row r="75" spans="1:35" s="1" customFormat="1">
      <c r="A75" s="132"/>
      <c r="B75" s="23" t="s">
        <v>8</v>
      </c>
      <c r="C75" s="206"/>
      <c r="D75" s="199"/>
      <c r="E75" s="207"/>
      <c r="F75" s="201"/>
      <c r="G75" s="207"/>
      <c r="H75" s="147"/>
      <c r="I75" s="148"/>
      <c r="J75" s="125">
        <f t="shared" ref="J75:AG75" si="12">SUM(J67:J74)</f>
        <v>70494</v>
      </c>
      <c r="K75" s="125">
        <f t="shared" si="12"/>
        <v>70494</v>
      </c>
      <c r="L75" s="125">
        <f t="shared" si="12"/>
        <v>0</v>
      </c>
      <c r="M75" s="125">
        <f t="shared" si="12"/>
        <v>0</v>
      </c>
      <c r="N75" s="125">
        <f t="shared" si="12"/>
        <v>70494</v>
      </c>
      <c r="O75" s="125">
        <f t="shared" si="12"/>
        <v>0</v>
      </c>
      <c r="P75" s="125">
        <f t="shared" si="12"/>
        <v>0</v>
      </c>
      <c r="Q75" s="125">
        <f t="shared" si="12"/>
        <v>0</v>
      </c>
      <c r="R75" s="125">
        <f t="shared" si="12"/>
        <v>0</v>
      </c>
      <c r="S75" s="125">
        <f t="shared" si="12"/>
        <v>40373.120000000003</v>
      </c>
      <c r="T75" s="125">
        <f t="shared" si="12"/>
        <v>30120.880000000005</v>
      </c>
      <c r="U75" s="44">
        <f t="shared" si="12"/>
        <v>30834.38</v>
      </c>
      <c r="V75" s="44">
        <f t="shared" si="12"/>
        <v>0</v>
      </c>
      <c r="W75" s="44">
        <f t="shared" si="12"/>
        <v>0</v>
      </c>
      <c r="X75" s="44">
        <f t="shared" si="12"/>
        <v>0</v>
      </c>
      <c r="Y75" s="44">
        <f t="shared" si="12"/>
        <v>0</v>
      </c>
      <c r="Z75" s="44">
        <f t="shared" si="12"/>
        <v>0</v>
      </c>
      <c r="AA75" s="44">
        <f t="shared" si="12"/>
        <v>0</v>
      </c>
      <c r="AB75" s="44">
        <f t="shared" si="12"/>
        <v>0</v>
      </c>
      <c r="AC75" s="44">
        <f t="shared" si="12"/>
        <v>0</v>
      </c>
      <c r="AD75" s="44">
        <f t="shared" si="12"/>
        <v>0</v>
      </c>
      <c r="AE75" s="44">
        <f t="shared" si="12"/>
        <v>0</v>
      </c>
      <c r="AF75" s="44">
        <f t="shared" si="12"/>
        <v>0</v>
      </c>
      <c r="AG75" s="163">
        <f t="shared" si="12"/>
        <v>0</v>
      </c>
      <c r="AH75" s="124"/>
      <c r="AI75" s="124"/>
    </row>
    <row r="76" spans="1:35" s="1" customFormat="1" ht="15" customHeight="1">
      <c r="A76" s="223">
        <v>4</v>
      </c>
      <c r="B76" s="221" t="s">
        <v>43</v>
      </c>
      <c r="C76" s="225" t="s">
        <v>37</v>
      </c>
      <c r="D76" s="230">
        <v>230</v>
      </c>
      <c r="E76" s="227" t="s">
        <v>11</v>
      </c>
      <c r="F76" s="225" t="s">
        <v>37</v>
      </c>
      <c r="G76" s="243" t="s">
        <v>42</v>
      </c>
      <c r="H76" s="130">
        <v>1473</v>
      </c>
      <c r="I76" s="137">
        <v>43404</v>
      </c>
      <c r="J76" s="138">
        <v>3454.66</v>
      </c>
      <c r="K76" s="138">
        <v>3454.66</v>
      </c>
      <c r="L76" s="138"/>
      <c r="M76" s="130"/>
      <c r="N76" s="138">
        <v>3454.66</v>
      </c>
      <c r="O76" s="130"/>
      <c r="P76" s="130"/>
      <c r="Q76" s="130"/>
      <c r="R76" s="130"/>
      <c r="S76" s="140">
        <f t="shared" ref="S76:S77" si="13">J76-O76-P76-T76</f>
        <v>0</v>
      </c>
      <c r="T76" s="138">
        <v>3454.66</v>
      </c>
      <c r="U76" s="174">
        <v>3290.1</v>
      </c>
      <c r="V76" s="173" t="s">
        <v>96</v>
      </c>
      <c r="W76" s="173" t="s">
        <v>84</v>
      </c>
      <c r="AH76" s="124"/>
      <c r="AI76" s="124"/>
    </row>
    <row r="77" spans="1:35" s="1" customFormat="1">
      <c r="A77" s="218"/>
      <c r="B77" s="222"/>
      <c r="C77" s="226"/>
      <c r="D77" s="229"/>
      <c r="E77" s="228"/>
      <c r="F77" s="226"/>
      <c r="G77" s="244"/>
      <c r="H77" s="130">
        <v>1474</v>
      </c>
      <c r="I77" s="137">
        <v>43404</v>
      </c>
      <c r="J77" s="149">
        <v>628.12</v>
      </c>
      <c r="K77" s="149">
        <v>628.12</v>
      </c>
      <c r="L77" s="149"/>
      <c r="M77" s="149"/>
      <c r="N77" s="149">
        <v>628.12</v>
      </c>
      <c r="O77" s="149"/>
      <c r="P77" s="149"/>
      <c r="Q77" s="149"/>
      <c r="R77" s="149"/>
      <c r="S77" s="140">
        <f t="shared" si="13"/>
        <v>0</v>
      </c>
      <c r="T77" s="149">
        <v>628.12</v>
      </c>
      <c r="AD77" s="174">
        <v>2392.8000000000002</v>
      </c>
      <c r="AE77" s="173" t="s">
        <v>123</v>
      </c>
      <c r="AF77" s="173" t="s">
        <v>113</v>
      </c>
      <c r="AH77" s="124"/>
      <c r="AI77" s="124"/>
    </row>
    <row r="78" spans="1:35" s="1" customFormat="1">
      <c r="A78" s="218"/>
      <c r="B78" s="222"/>
      <c r="C78" s="226"/>
      <c r="D78" s="229"/>
      <c r="E78" s="228"/>
      <c r="F78" s="226"/>
      <c r="G78" s="244"/>
      <c r="H78" s="130"/>
      <c r="I78" s="137"/>
      <c r="J78" s="149"/>
      <c r="K78" s="149"/>
      <c r="M78" s="149"/>
      <c r="N78" s="149"/>
      <c r="O78" s="149"/>
      <c r="P78" s="149"/>
      <c r="Q78" s="149"/>
      <c r="R78" s="149"/>
      <c r="S78" s="149"/>
      <c r="T78" s="149"/>
      <c r="AH78" s="124"/>
      <c r="AI78" s="124"/>
    </row>
    <row r="79" spans="1:35" s="1" customFormat="1">
      <c r="A79" s="132"/>
      <c r="B79" s="23" t="s">
        <v>8</v>
      </c>
      <c r="C79" s="206"/>
      <c r="D79" s="199"/>
      <c r="E79" s="207"/>
      <c r="F79" s="201"/>
      <c r="G79" s="207"/>
      <c r="H79" s="147"/>
      <c r="I79" s="148"/>
      <c r="J79" s="125">
        <f>SUM(J76:J78)</f>
        <v>4082.7799999999997</v>
      </c>
      <c r="K79" s="125">
        <f>SUM(K76:K78)</f>
        <v>4082.7799999999997</v>
      </c>
      <c r="L79" s="45">
        <f>SUM(L76:L78)</f>
        <v>0</v>
      </c>
      <c r="M79" s="45">
        <f t="shared" ref="M79:N79" si="14">SUM(M76:M78)</f>
        <v>0</v>
      </c>
      <c r="N79" s="45">
        <f t="shared" si="14"/>
        <v>4082.7799999999997</v>
      </c>
      <c r="O79" s="125">
        <f t="shared" ref="O79:T79" si="15">SUM(O76:O78)</f>
        <v>0</v>
      </c>
      <c r="P79" s="125">
        <f t="shared" si="15"/>
        <v>0</v>
      </c>
      <c r="Q79" s="125">
        <f t="shared" si="15"/>
        <v>0</v>
      </c>
      <c r="R79" s="125">
        <f t="shared" si="15"/>
        <v>0</v>
      </c>
      <c r="S79" s="125">
        <f t="shared" si="15"/>
        <v>0</v>
      </c>
      <c r="T79" s="45">
        <f t="shared" si="15"/>
        <v>4082.7799999999997</v>
      </c>
      <c r="AH79" s="124"/>
      <c r="AI79" s="124"/>
    </row>
    <row r="80" spans="1:35" s="1" customFormat="1" ht="15" customHeight="1">
      <c r="A80" s="223">
        <v>5</v>
      </c>
      <c r="B80" s="221" t="s">
        <v>41</v>
      </c>
      <c r="C80" s="225" t="s">
        <v>37</v>
      </c>
      <c r="D80" s="223">
        <v>24</v>
      </c>
      <c r="E80" s="225" t="s">
        <v>11</v>
      </c>
      <c r="F80" s="225" t="s">
        <v>37</v>
      </c>
      <c r="G80" s="243" t="s">
        <v>40</v>
      </c>
      <c r="H80" s="145">
        <v>91836</v>
      </c>
      <c r="I80" s="137">
        <v>43396</v>
      </c>
      <c r="J80" s="140">
        <v>23192.05</v>
      </c>
      <c r="K80" s="140">
        <v>23192.05</v>
      </c>
      <c r="L80" s="140"/>
      <c r="M80" s="140"/>
      <c r="N80" s="140">
        <v>23192.05</v>
      </c>
      <c r="O80" s="150"/>
      <c r="P80" s="150"/>
      <c r="Q80" s="150"/>
      <c r="R80" s="150"/>
      <c r="S80" s="140">
        <f t="shared" ref="S80:S82" si="16">J80-O80-P80-T80</f>
        <v>23192.05</v>
      </c>
      <c r="T80" s="140">
        <v>0</v>
      </c>
      <c r="AH80" s="124"/>
      <c r="AI80" s="124"/>
    </row>
    <row r="81" spans="1:35" s="1" customFormat="1">
      <c r="A81" s="218"/>
      <c r="B81" s="222"/>
      <c r="C81" s="226"/>
      <c r="D81" s="218"/>
      <c r="E81" s="226"/>
      <c r="F81" s="226"/>
      <c r="G81" s="244"/>
      <c r="H81" s="145">
        <v>91837</v>
      </c>
      <c r="I81" s="137">
        <v>43404</v>
      </c>
      <c r="J81" s="130">
        <v>23192.05</v>
      </c>
      <c r="K81" s="130">
        <v>23192.05</v>
      </c>
      <c r="L81" s="130"/>
      <c r="M81" s="130"/>
      <c r="N81" s="130">
        <v>23192.05</v>
      </c>
      <c r="O81" s="130"/>
      <c r="P81" s="130"/>
      <c r="Q81" s="130"/>
      <c r="R81" s="130"/>
      <c r="S81" s="140">
        <f t="shared" si="16"/>
        <v>0</v>
      </c>
      <c r="T81" s="130">
        <v>23192.05</v>
      </c>
      <c r="U81" s="174"/>
      <c r="V81" s="173"/>
      <c r="W81" s="173"/>
      <c r="AH81" s="124"/>
      <c r="AI81" s="124"/>
    </row>
    <row r="82" spans="1:35" s="1" customFormat="1">
      <c r="A82" s="218"/>
      <c r="B82" s="222"/>
      <c r="C82" s="226"/>
      <c r="D82" s="218"/>
      <c r="E82" s="226"/>
      <c r="F82" s="226"/>
      <c r="G82" s="244"/>
      <c r="H82" s="145">
        <v>91838</v>
      </c>
      <c r="I82" s="137">
        <v>43404</v>
      </c>
      <c r="J82" s="151">
        <v>15125.25</v>
      </c>
      <c r="K82" s="151">
        <v>15125.25</v>
      </c>
      <c r="L82" s="151"/>
      <c r="M82" s="151"/>
      <c r="N82" s="151">
        <v>15125.25</v>
      </c>
      <c r="O82" s="125"/>
      <c r="P82" s="125"/>
      <c r="Q82" s="125"/>
      <c r="R82" s="125"/>
      <c r="S82" s="140">
        <f t="shared" si="16"/>
        <v>0</v>
      </c>
      <c r="T82" s="151">
        <v>15125.25</v>
      </c>
      <c r="U82" s="174"/>
      <c r="V82" s="173"/>
      <c r="W82" s="173"/>
      <c r="AH82" s="124"/>
      <c r="AI82" s="124"/>
    </row>
    <row r="83" spans="1:35" s="1" customFormat="1">
      <c r="A83" s="132"/>
      <c r="B83" s="23" t="s">
        <v>8</v>
      </c>
      <c r="C83" s="206"/>
      <c r="D83" s="199"/>
      <c r="E83" s="53"/>
      <c r="F83" s="201"/>
      <c r="G83" s="207"/>
      <c r="H83" s="147"/>
      <c r="I83" s="148"/>
      <c r="J83" s="125">
        <f>SUM(J80:J82)</f>
        <v>61509.35</v>
      </c>
      <c r="K83" s="125">
        <f>SUM(K80:K82)</f>
        <v>61509.35</v>
      </c>
      <c r="L83" s="125">
        <f>SUM(L80:L82)</f>
        <v>0</v>
      </c>
      <c r="M83" s="125">
        <f t="shared" ref="M83:N83" si="17">SUM(M80:M82)</f>
        <v>0</v>
      </c>
      <c r="N83" s="125">
        <f t="shared" si="17"/>
        <v>61509.35</v>
      </c>
      <c r="O83" s="125">
        <f t="shared" ref="O83:AG83" si="18">SUM(O80:O82)</f>
        <v>0</v>
      </c>
      <c r="P83" s="125">
        <f t="shared" si="18"/>
        <v>0</v>
      </c>
      <c r="Q83" s="125">
        <f t="shared" si="18"/>
        <v>0</v>
      </c>
      <c r="R83" s="125">
        <f t="shared" si="18"/>
        <v>0</v>
      </c>
      <c r="S83" s="125">
        <f t="shared" si="18"/>
        <v>23192.05</v>
      </c>
      <c r="T83" s="125">
        <f t="shared" si="18"/>
        <v>38317.300000000003</v>
      </c>
      <c r="U83" s="44">
        <f t="shared" si="18"/>
        <v>0</v>
      </c>
      <c r="V83" s="44">
        <f t="shared" si="18"/>
        <v>0</v>
      </c>
      <c r="W83" s="44">
        <f t="shared" si="18"/>
        <v>0</v>
      </c>
      <c r="X83" s="44">
        <f t="shared" si="18"/>
        <v>0</v>
      </c>
      <c r="Y83" s="44">
        <f t="shared" si="18"/>
        <v>0</v>
      </c>
      <c r="Z83" s="44">
        <f t="shared" si="18"/>
        <v>0</v>
      </c>
      <c r="AA83" s="44">
        <f t="shared" si="18"/>
        <v>0</v>
      </c>
      <c r="AB83" s="44">
        <f t="shared" si="18"/>
        <v>0</v>
      </c>
      <c r="AC83" s="44">
        <f t="shared" si="18"/>
        <v>0</v>
      </c>
      <c r="AD83" s="44">
        <f t="shared" si="18"/>
        <v>0</v>
      </c>
      <c r="AE83" s="44">
        <f t="shared" si="18"/>
        <v>0</v>
      </c>
      <c r="AF83" s="44">
        <f t="shared" si="18"/>
        <v>0</v>
      </c>
      <c r="AG83" s="163">
        <f t="shared" si="18"/>
        <v>0</v>
      </c>
      <c r="AH83" s="124"/>
      <c r="AI83" s="124"/>
    </row>
    <row r="84" spans="1:35" s="1" customFormat="1" ht="15" customHeight="1">
      <c r="A84" s="223">
        <v>6</v>
      </c>
      <c r="B84" s="221" t="s">
        <v>39</v>
      </c>
      <c r="C84" s="237" t="s">
        <v>10</v>
      </c>
      <c r="D84" s="223">
        <v>215</v>
      </c>
      <c r="E84" s="257" t="s">
        <v>11</v>
      </c>
      <c r="F84" s="225" t="s">
        <v>10</v>
      </c>
      <c r="G84" s="243" t="s">
        <v>38</v>
      </c>
      <c r="H84" s="145">
        <v>1469331</v>
      </c>
      <c r="I84" s="137">
        <v>43391</v>
      </c>
      <c r="J84" s="140">
        <v>10083.5</v>
      </c>
      <c r="K84" s="140">
        <v>10083.5</v>
      </c>
      <c r="L84" s="140"/>
      <c r="M84" s="140"/>
      <c r="N84" s="140">
        <v>10083.5</v>
      </c>
      <c r="O84" s="140"/>
      <c r="P84" s="140"/>
      <c r="Q84" s="140"/>
      <c r="R84" s="140"/>
      <c r="S84" s="140">
        <f t="shared" ref="S84:S85" si="19">J84-O84-P84-T84</f>
        <v>10083.5</v>
      </c>
      <c r="T84" s="140">
        <v>0</v>
      </c>
      <c r="U84" s="174"/>
      <c r="V84" s="173"/>
      <c r="W84" s="173"/>
      <c r="AH84" s="124"/>
      <c r="AI84" s="124"/>
    </row>
    <row r="85" spans="1:35" s="1" customFormat="1">
      <c r="A85" s="218"/>
      <c r="B85" s="222"/>
      <c r="C85" s="238"/>
      <c r="D85" s="218"/>
      <c r="E85" s="250"/>
      <c r="F85" s="226"/>
      <c r="G85" s="244"/>
      <c r="H85" s="145">
        <v>1470935</v>
      </c>
      <c r="I85" s="137">
        <v>43404</v>
      </c>
      <c r="J85" s="140">
        <v>14116.9</v>
      </c>
      <c r="K85" s="140">
        <v>14116.9</v>
      </c>
      <c r="L85" s="140"/>
      <c r="M85" s="140"/>
      <c r="N85" s="140">
        <v>14116.9</v>
      </c>
      <c r="O85" s="140"/>
      <c r="P85" s="140"/>
      <c r="Q85" s="140"/>
      <c r="R85" s="140"/>
      <c r="S85" s="140">
        <f t="shared" si="19"/>
        <v>0</v>
      </c>
      <c r="T85" s="140">
        <v>14116.9</v>
      </c>
      <c r="U85" s="174">
        <v>12652.51</v>
      </c>
      <c r="V85" s="173" t="s">
        <v>92</v>
      </c>
      <c r="W85" s="173" t="s">
        <v>84</v>
      </c>
      <c r="AD85" s="174">
        <v>22385.21</v>
      </c>
      <c r="AE85" s="173" t="s">
        <v>117</v>
      </c>
      <c r="AF85" s="173" t="s">
        <v>113</v>
      </c>
      <c r="AH85" s="124"/>
      <c r="AI85" s="124"/>
    </row>
    <row r="86" spans="1:35" s="1" customFormat="1">
      <c r="A86" s="218"/>
      <c r="B86" s="222"/>
      <c r="C86" s="238"/>
      <c r="D86" s="218"/>
      <c r="E86" s="250"/>
      <c r="F86" s="226"/>
      <c r="G86" s="244"/>
      <c r="H86" s="145"/>
      <c r="I86" s="137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75"/>
      <c r="V86" s="176"/>
      <c r="W86" s="176"/>
      <c r="AD86" s="175"/>
      <c r="AE86" s="176"/>
      <c r="AF86" s="176"/>
      <c r="AH86" s="124"/>
      <c r="AI86" s="124"/>
    </row>
    <row r="87" spans="1:35" s="1" customFormat="1">
      <c r="A87" s="21"/>
      <c r="B87" s="27" t="s">
        <v>8</v>
      </c>
      <c r="C87" s="54"/>
      <c r="D87" s="21"/>
      <c r="E87" s="21"/>
      <c r="F87" s="55"/>
      <c r="G87" s="199"/>
      <c r="H87" s="147"/>
      <c r="I87" s="148"/>
      <c r="J87" s="125">
        <f>SUM(J84:J86)</f>
        <v>24200.400000000001</v>
      </c>
      <c r="K87" s="125">
        <f>SUM(K84:K86)</f>
        <v>24200.400000000001</v>
      </c>
      <c r="L87" s="125">
        <f>SUM(L84:L86)</f>
        <v>0</v>
      </c>
      <c r="M87" s="125">
        <f t="shared" ref="M87:N87" si="20">SUM(M84:M86)</f>
        <v>0</v>
      </c>
      <c r="N87" s="125">
        <f t="shared" si="20"/>
        <v>24200.400000000001</v>
      </c>
      <c r="O87" s="125">
        <f>SUM(O84:O86)</f>
        <v>0</v>
      </c>
      <c r="P87" s="125">
        <f>SUM(P84:P86)</f>
        <v>0</v>
      </c>
      <c r="Q87" s="125"/>
      <c r="R87" s="125">
        <v>0</v>
      </c>
      <c r="S87" s="125">
        <f>SUM(S84:S86)</f>
        <v>10083.5</v>
      </c>
      <c r="T87" s="125">
        <f>SUM(T84:T86)</f>
        <v>14116.9</v>
      </c>
      <c r="AH87" s="124"/>
      <c r="AI87" s="124"/>
    </row>
    <row r="88" spans="1:35" s="1" customFormat="1" ht="15" customHeight="1">
      <c r="A88" s="223">
        <v>7</v>
      </c>
      <c r="B88" s="221" t="s">
        <v>69</v>
      </c>
      <c r="C88" s="219" t="s">
        <v>37</v>
      </c>
      <c r="D88" s="223">
        <v>41</v>
      </c>
      <c r="E88" s="257" t="s">
        <v>11</v>
      </c>
      <c r="F88" s="227" t="s">
        <v>37</v>
      </c>
      <c r="G88" s="225" t="s">
        <v>36</v>
      </c>
      <c r="H88" s="130">
        <v>1116701264</v>
      </c>
      <c r="I88" s="137">
        <v>43371</v>
      </c>
      <c r="J88" s="151">
        <v>3044.4</v>
      </c>
      <c r="K88" s="151">
        <v>3044.4</v>
      </c>
      <c r="L88" s="151">
        <v>3044.4</v>
      </c>
      <c r="M88" s="151"/>
      <c r="N88" s="151">
        <v>0</v>
      </c>
      <c r="O88" s="151"/>
      <c r="P88" s="151"/>
      <c r="Q88" s="151"/>
      <c r="R88" s="151"/>
      <c r="S88" s="140">
        <f>J88-O88-P88-T88</f>
        <v>3044.4</v>
      </c>
      <c r="T88" s="151">
        <v>0</v>
      </c>
      <c r="U88" s="174">
        <v>3044.4</v>
      </c>
      <c r="V88" s="173" t="s">
        <v>104</v>
      </c>
      <c r="W88" s="173" t="s">
        <v>95</v>
      </c>
      <c r="AH88" s="124"/>
      <c r="AI88" s="124"/>
    </row>
    <row r="89" spans="1:35" s="1" customFormat="1">
      <c r="A89" s="218"/>
      <c r="B89" s="222"/>
      <c r="C89" s="220"/>
      <c r="D89" s="218"/>
      <c r="E89" s="250"/>
      <c r="F89" s="228"/>
      <c r="G89" s="226"/>
      <c r="H89" s="130">
        <v>1116707677</v>
      </c>
      <c r="I89" s="137">
        <v>43404</v>
      </c>
      <c r="J89" s="151">
        <v>2790.7</v>
      </c>
      <c r="K89" s="151">
        <v>2790.7</v>
      </c>
      <c r="L89" s="151"/>
      <c r="M89" s="151"/>
      <c r="N89" s="151">
        <v>2790.7</v>
      </c>
      <c r="O89" s="151"/>
      <c r="P89" s="151"/>
      <c r="Q89" s="151"/>
      <c r="R89" s="151"/>
      <c r="S89" s="140">
        <f>J89-O89-P89-T89</f>
        <v>0</v>
      </c>
      <c r="T89" s="151">
        <v>2790.7</v>
      </c>
      <c r="AH89" s="124"/>
      <c r="AI89" s="124"/>
    </row>
    <row r="90" spans="1:35" s="1" customFormat="1">
      <c r="A90" s="218"/>
      <c r="B90" s="222"/>
      <c r="C90" s="220"/>
      <c r="D90" s="218"/>
      <c r="E90" s="250"/>
      <c r="F90" s="228"/>
      <c r="G90" s="226"/>
      <c r="H90" s="130">
        <v>1116707696</v>
      </c>
      <c r="I90" s="137">
        <v>43404</v>
      </c>
      <c r="J90" s="151">
        <v>263.5</v>
      </c>
      <c r="K90" s="151">
        <v>263.5</v>
      </c>
      <c r="L90" s="151"/>
      <c r="M90" s="151"/>
      <c r="N90" s="151">
        <v>263.5</v>
      </c>
      <c r="O90" s="151"/>
      <c r="P90" s="151"/>
      <c r="Q90" s="151"/>
      <c r="R90" s="151"/>
      <c r="S90" s="140">
        <f>J90-O90-P90-T90</f>
        <v>0</v>
      </c>
      <c r="T90" s="151">
        <v>263.5</v>
      </c>
      <c r="AH90" s="124"/>
      <c r="AI90" s="124"/>
    </row>
    <row r="91" spans="1:35" s="1" customFormat="1">
      <c r="A91" s="26"/>
      <c r="B91" s="213" t="s">
        <v>8</v>
      </c>
      <c r="C91" s="56"/>
      <c r="D91" s="57"/>
      <c r="E91" s="58"/>
      <c r="F91" s="59"/>
      <c r="G91" s="58"/>
      <c r="H91" s="145"/>
      <c r="I91" s="146"/>
      <c r="J91" s="45">
        <f>SUM(J88:J90)</f>
        <v>6098.6</v>
      </c>
      <c r="K91" s="45">
        <f>SUM(K88:K90)</f>
        <v>6098.6</v>
      </c>
      <c r="L91" s="45">
        <f>SUM(L88:L90)</f>
        <v>3044.4</v>
      </c>
      <c r="M91" s="45">
        <f>SUM(M88:M90)</f>
        <v>0</v>
      </c>
      <c r="N91" s="45">
        <f>SUM(N88:N90)</f>
        <v>3054.2</v>
      </c>
      <c r="O91" s="45">
        <f t="shared" ref="O91:T91" si="21">SUM(O88:O90)</f>
        <v>0</v>
      </c>
      <c r="P91" s="45">
        <f t="shared" si="21"/>
        <v>0</v>
      </c>
      <c r="Q91" s="45">
        <f t="shared" si="21"/>
        <v>0</v>
      </c>
      <c r="R91" s="45">
        <f t="shared" si="21"/>
        <v>0</v>
      </c>
      <c r="S91" s="45">
        <f t="shared" si="21"/>
        <v>3044.4</v>
      </c>
      <c r="T91" s="45">
        <f t="shared" si="21"/>
        <v>3054.2</v>
      </c>
      <c r="AH91" s="124"/>
      <c r="AI91" s="124"/>
    </row>
    <row r="92" spans="1:35" s="1" customFormat="1">
      <c r="A92" s="36"/>
      <c r="B92" s="213"/>
      <c r="C92" s="135"/>
      <c r="D92" s="136"/>
      <c r="E92" s="211"/>
      <c r="F92" s="203"/>
      <c r="G92" s="209"/>
      <c r="H92" s="130">
        <v>20023</v>
      </c>
      <c r="I92" s="137">
        <v>43373</v>
      </c>
      <c r="J92" s="138">
        <v>128.24</v>
      </c>
      <c r="K92" s="138">
        <v>128.24</v>
      </c>
      <c r="L92" s="138">
        <v>128.24</v>
      </c>
      <c r="M92" s="138"/>
      <c r="N92" s="138"/>
      <c r="O92" s="130"/>
      <c r="P92" s="130"/>
      <c r="Q92" s="130"/>
      <c r="R92" s="130"/>
      <c r="S92" s="140">
        <f t="shared" ref="S92:S96" si="22">J92-O92-P92-T92</f>
        <v>128.24</v>
      </c>
      <c r="T92" s="138">
        <v>0</v>
      </c>
      <c r="AH92" s="124"/>
      <c r="AI92" s="124"/>
    </row>
    <row r="93" spans="1:35" s="1" customFormat="1">
      <c r="A93" s="224">
        <v>8</v>
      </c>
      <c r="B93" s="222" t="s">
        <v>35</v>
      </c>
      <c r="C93" s="271"/>
      <c r="D93" s="243"/>
      <c r="E93" s="243"/>
      <c r="F93" s="225"/>
      <c r="G93" s="60" t="s">
        <v>14</v>
      </c>
      <c r="H93" s="130">
        <v>20024</v>
      </c>
      <c r="I93" s="137">
        <v>43373</v>
      </c>
      <c r="J93" s="138">
        <v>109</v>
      </c>
      <c r="K93" s="138">
        <v>109</v>
      </c>
      <c r="L93" s="138">
        <v>109</v>
      </c>
      <c r="M93" s="138"/>
      <c r="N93" s="138"/>
      <c r="O93" s="130"/>
      <c r="P93" s="130"/>
      <c r="Q93" s="130"/>
      <c r="R93" s="130"/>
      <c r="S93" s="140">
        <f t="shared" si="22"/>
        <v>109</v>
      </c>
      <c r="T93" s="138">
        <v>0</v>
      </c>
      <c r="AH93" s="124"/>
      <c r="AI93" s="124"/>
    </row>
    <row r="94" spans="1:35" s="1" customFormat="1">
      <c r="A94" s="224"/>
      <c r="B94" s="222"/>
      <c r="C94" s="272"/>
      <c r="D94" s="244"/>
      <c r="E94" s="244"/>
      <c r="F94" s="226"/>
      <c r="G94" s="60"/>
      <c r="H94" s="130">
        <v>20020</v>
      </c>
      <c r="I94" s="137">
        <v>43373</v>
      </c>
      <c r="J94" s="138">
        <v>185.95</v>
      </c>
      <c r="K94" s="138">
        <v>185.95</v>
      </c>
      <c r="L94" s="138">
        <v>185.95</v>
      </c>
      <c r="M94" s="138"/>
      <c r="N94" s="138"/>
      <c r="O94" s="130"/>
      <c r="P94" s="130"/>
      <c r="Q94" s="130"/>
      <c r="R94" s="130"/>
      <c r="S94" s="140">
        <f t="shared" si="22"/>
        <v>185.95</v>
      </c>
      <c r="T94" s="138">
        <v>0</v>
      </c>
      <c r="AH94" s="124"/>
      <c r="AI94" s="124"/>
    </row>
    <row r="95" spans="1:35" s="1" customFormat="1">
      <c r="A95" s="224"/>
      <c r="B95" s="222"/>
      <c r="C95" s="272"/>
      <c r="D95" s="244"/>
      <c r="E95" s="244"/>
      <c r="F95" s="226"/>
      <c r="G95" s="60"/>
      <c r="H95" s="130">
        <v>20021</v>
      </c>
      <c r="I95" s="137">
        <v>43373</v>
      </c>
      <c r="J95" s="138">
        <v>346.24</v>
      </c>
      <c r="K95" s="138">
        <v>346.24</v>
      </c>
      <c r="L95" s="138">
        <v>346.24</v>
      </c>
      <c r="M95" s="138"/>
      <c r="N95" s="138"/>
      <c r="O95" s="130"/>
      <c r="P95" s="130"/>
      <c r="Q95" s="130"/>
      <c r="R95" s="130"/>
      <c r="S95" s="140">
        <f t="shared" si="22"/>
        <v>346.24</v>
      </c>
      <c r="T95" s="138">
        <v>0</v>
      </c>
      <c r="AH95" s="124"/>
      <c r="AI95" s="124"/>
    </row>
    <row r="96" spans="1:35" s="1" customFormat="1">
      <c r="A96" s="224"/>
      <c r="B96" s="222"/>
      <c r="C96" s="272"/>
      <c r="D96" s="244"/>
      <c r="E96" s="244"/>
      <c r="F96" s="226"/>
      <c r="G96" s="60" t="s">
        <v>15</v>
      </c>
      <c r="H96" s="130">
        <v>20022</v>
      </c>
      <c r="I96" s="137">
        <v>43373</v>
      </c>
      <c r="J96" s="138">
        <v>121.83</v>
      </c>
      <c r="K96" s="138">
        <v>121.83</v>
      </c>
      <c r="L96" s="138">
        <v>121.83</v>
      </c>
      <c r="M96" s="138"/>
      <c r="N96" s="138"/>
      <c r="O96" s="130"/>
      <c r="P96" s="130"/>
      <c r="Q96" s="130"/>
      <c r="R96" s="130"/>
      <c r="S96" s="140">
        <f t="shared" si="22"/>
        <v>121.83</v>
      </c>
      <c r="T96" s="138">
        <v>0</v>
      </c>
      <c r="AH96" s="124"/>
      <c r="AI96" s="124"/>
    </row>
    <row r="97" spans="1:35" s="1" customFormat="1">
      <c r="A97" s="224"/>
      <c r="B97" s="222"/>
      <c r="C97" s="272"/>
      <c r="D97" s="244"/>
      <c r="E97" s="244"/>
      <c r="F97" s="226"/>
      <c r="G97" s="60" t="s">
        <v>9</v>
      </c>
      <c r="H97" s="130">
        <v>20136</v>
      </c>
      <c r="I97" s="137">
        <v>43374</v>
      </c>
      <c r="J97" s="138">
        <v>10408.75</v>
      </c>
      <c r="K97" s="138">
        <v>10049.18</v>
      </c>
      <c r="L97" s="138"/>
      <c r="M97" s="138"/>
      <c r="N97" s="138">
        <v>10049.18</v>
      </c>
      <c r="O97" s="130"/>
      <c r="P97" s="130">
        <v>359.57</v>
      </c>
      <c r="Q97" s="130"/>
      <c r="R97" s="130"/>
      <c r="S97" s="140">
        <f t="shared" ref="S97:S104" si="23">J97-O97-P97-T97</f>
        <v>10049.18</v>
      </c>
      <c r="T97" s="138">
        <v>0</v>
      </c>
      <c r="AH97" s="124"/>
      <c r="AI97" s="124"/>
    </row>
    <row r="98" spans="1:35" s="1" customFormat="1">
      <c r="A98" s="224"/>
      <c r="B98" s="222"/>
      <c r="C98" s="272"/>
      <c r="D98" s="244"/>
      <c r="E98" s="244"/>
      <c r="F98" s="226"/>
      <c r="G98" s="61">
        <v>7889</v>
      </c>
      <c r="H98" s="130">
        <v>20135</v>
      </c>
      <c r="I98" s="137">
        <v>43374</v>
      </c>
      <c r="J98" s="138">
        <v>7309.68</v>
      </c>
      <c r="K98" s="138">
        <v>6921.85</v>
      </c>
      <c r="L98" s="138"/>
      <c r="M98" s="138"/>
      <c r="N98" s="138">
        <v>6921.85</v>
      </c>
      <c r="O98" s="130"/>
      <c r="P98" s="130">
        <v>387.83</v>
      </c>
      <c r="Q98" s="130"/>
      <c r="R98" s="130"/>
      <c r="S98" s="140">
        <f t="shared" si="23"/>
        <v>6921.85</v>
      </c>
      <c r="T98" s="138">
        <v>0</v>
      </c>
      <c r="AH98" s="124"/>
      <c r="AI98" s="124"/>
    </row>
    <row r="99" spans="1:35" s="1" customFormat="1">
      <c r="A99" s="224"/>
      <c r="B99" s="222"/>
      <c r="C99" s="272"/>
      <c r="D99" s="244"/>
      <c r="E99" s="244"/>
      <c r="F99" s="226"/>
      <c r="G99" s="61"/>
      <c r="H99" s="130">
        <v>20521</v>
      </c>
      <c r="I99" s="137">
        <v>43404</v>
      </c>
      <c r="J99" s="138">
        <v>320.60000000000002</v>
      </c>
      <c r="K99" s="138">
        <v>320.60000000000002</v>
      </c>
      <c r="L99" s="138"/>
      <c r="M99" s="138"/>
      <c r="N99" s="138">
        <v>320.60000000000002</v>
      </c>
      <c r="O99" s="130"/>
      <c r="P99" s="130"/>
      <c r="Q99" s="130"/>
      <c r="R99" s="130"/>
      <c r="S99" s="140">
        <f t="shared" si="23"/>
        <v>0</v>
      </c>
      <c r="T99" s="138">
        <v>320.60000000000002</v>
      </c>
      <c r="AH99" s="124"/>
      <c r="AI99" s="124"/>
    </row>
    <row r="100" spans="1:35" s="1" customFormat="1">
      <c r="A100" s="224"/>
      <c r="B100" s="222"/>
      <c r="C100" s="272"/>
      <c r="D100" s="244"/>
      <c r="E100" s="244"/>
      <c r="F100" s="226"/>
      <c r="G100" s="61"/>
      <c r="H100" s="130">
        <v>20522</v>
      </c>
      <c r="I100" s="137">
        <v>43404</v>
      </c>
      <c r="J100" s="138">
        <v>564.24</v>
      </c>
      <c r="K100" s="138">
        <v>564.24</v>
      </c>
      <c r="L100" s="138"/>
      <c r="M100" s="138"/>
      <c r="N100" s="138">
        <v>564.24</v>
      </c>
      <c r="O100" s="130"/>
      <c r="P100" s="130"/>
      <c r="Q100" s="130"/>
      <c r="R100" s="130"/>
      <c r="S100" s="140">
        <f t="shared" si="23"/>
        <v>0</v>
      </c>
      <c r="T100" s="138">
        <v>564.24</v>
      </c>
      <c r="AH100" s="124"/>
      <c r="AI100" s="124"/>
    </row>
    <row r="101" spans="1:35" s="1" customFormat="1">
      <c r="A101" s="224"/>
      <c r="B101" s="222"/>
      <c r="C101" s="272"/>
      <c r="D101" s="244"/>
      <c r="E101" s="244"/>
      <c r="F101" s="226"/>
      <c r="G101" s="61"/>
      <c r="H101" s="130">
        <v>20523</v>
      </c>
      <c r="I101" s="137">
        <v>43404</v>
      </c>
      <c r="J101" s="138">
        <v>462.14</v>
      </c>
      <c r="K101" s="138">
        <v>462.14</v>
      </c>
      <c r="L101" s="138"/>
      <c r="M101" s="138"/>
      <c r="N101" s="138">
        <v>462.14</v>
      </c>
      <c r="O101" s="130"/>
      <c r="P101" s="130"/>
      <c r="Q101" s="130"/>
      <c r="R101" s="130"/>
      <c r="S101" s="140">
        <f t="shared" si="23"/>
        <v>0</v>
      </c>
      <c r="T101" s="138">
        <v>462.14</v>
      </c>
      <c r="AH101" s="124"/>
      <c r="AI101" s="124"/>
    </row>
    <row r="102" spans="1:35" s="1" customFormat="1">
      <c r="A102" s="224"/>
      <c r="B102" s="222"/>
      <c r="C102" s="272"/>
      <c r="D102" s="244"/>
      <c r="E102" s="244"/>
      <c r="F102" s="226"/>
      <c r="G102" s="61"/>
      <c r="H102" s="130">
        <v>20524</v>
      </c>
      <c r="I102" s="137">
        <v>43404</v>
      </c>
      <c r="J102" s="138">
        <v>384.72</v>
      </c>
      <c r="K102" s="138">
        <v>384.72</v>
      </c>
      <c r="L102" s="138"/>
      <c r="M102" s="138"/>
      <c r="N102" s="138">
        <v>384.72</v>
      </c>
      <c r="O102" s="130"/>
      <c r="P102" s="130"/>
      <c r="Q102" s="130"/>
      <c r="R102" s="130"/>
      <c r="S102" s="140">
        <f t="shared" si="23"/>
        <v>0</v>
      </c>
      <c r="T102" s="138">
        <v>384.72</v>
      </c>
      <c r="AH102" s="124"/>
      <c r="AI102" s="124"/>
    </row>
    <row r="103" spans="1:35" s="1" customFormat="1">
      <c r="A103" s="224"/>
      <c r="B103" s="222"/>
      <c r="C103" s="272"/>
      <c r="D103" s="244"/>
      <c r="E103" s="244"/>
      <c r="F103" s="226"/>
      <c r="G103" s="61"/>
      <c r="H103" s="130">
        <v>20520</v>
      </c>
      <c r="I103" s="137">
        <v>43404</v>
      </c>
      <c r="J103" s="138">
        <v>6813</v>
      </c>
      <c r="K103" s="138">
        <v>6623.75</v>
      </c>
      <c r="L103" s="138"/>
      <c r="M103" s="138"/>
      <c r="N103" s="138">
        <v>6623.75</v>
      </c>
      <c r="O103" s="130"/>
      <c r="P103" s="130">
        <v>189.25</v>
      </c>
      <c r="Q103" s="130"/>
      <c r="R103" s="130"/>
      <c r="S103" s="140">
        <f t="shared" si="23"/>
        <v>0</v>
      </c>
      <c r="T103" s="138">
        <v>6623.75</v>
      </c>
      <c r="AH103" s="124"/>
      <c r="AI103" s="124"/>
    </row>
    <row r="104" spans="1:35" s="1" customFormat="1">
      <c r="A104" s="224"/>
      <c r="B104" s="222"/>
      <c r="C104" s="272"/>
      <c r="D104" s="244"/>
      <c r="E104" s="244"/>
      <c r="F104" s="226"/>
      <c r="G104" s="61"/>
      <c r="H104" s="130">
        <v>20519</v>
      </c>
      <c r="I104" s="137">
        <v>43404</v>
      </c>
      <c r="J104" s="138">
        <v>11733.96</v>
      </c>
      <c r="K104" s="138">
        <v>11179.42</v>
      </c>
      <c r="L104" s="138"/>
      <c r="M104" s="138"/>
      <c r="N104" s="138">
        <v>11179.42</v>
      </c>
      <c r="O104" s="130"/>
      <c r="P104" s="130">
        <v>554.54</v>
      </c>
      <c r="Q104" s="130"/>
      <c r="R104" s="130"/>
      <c r="S104" s="140">
        <f t="shared" si="23"/>
        <v>0</v>
      </c>
      <c r="T104" s="138">
        <v>11179.42</v>
      </c>
      <c r="AH104" s="124"/>
      <c r="AI104" s="124"/>
    </row>
    <row r="105" spans="1:35" s="1" customFormat="1">
      <c r="A105" s="224"/>
      <c r="B105" s="222"/>
      <c r="C105" s="272"/>
      <c r="D105" s="244"/>
      <c r="E105" s="244"/>
      <c r="F105" s="226"/>
      <c r="G105" s="61"/>
      <c r="H105" s="130"/>
      <c r="I105" s="137"/>
      <c r="J105" s="138"/>
      <c r="K105" s="138"/>
      <c r="L105" s="138"/>
      <c r="M105" s="138"/>
      <c r="N105" s="138"/>
      <c r="O105" s="130"/>
      <c r="P105" s="130"/>
      <c r="Q105" s="130"/>
      <c r="R105" s="130"/>
      <c r="S105" s="140"/>
      <c r="T105" s="138"/>
      <c r="AH105" s="124"/>
      <c r="AI105" s="124"/>
    </row>
    <row r="106" spans="1:35" s="1" customFormat="1">
      <c r="A106" s="224"/>
      <c r="B106" s="222"/>
      <c r="C106" s="272"/>
      <c r="D106" s="244"/>
      <c r="E106" s="244"/>
      <c r="F106" s="226"/>
      <c r="G106" s="61"/>
      <c r="H106" s="130">
        <v>19420</v>
      </c>
      <c r="I106" s="137">
        <v>43343</v>
      </c>
      <c r="J106" s="138"/>
      <c r="K106" s="138"/>
      <c r="L106" s="138"/>
      <c r="M106" s="138"/>
      <c r="N106" s="138"/>
      <c r="O106" s="130"/>
      <c r="P106" s="130"/>
      <c r="Q106" s="130"/>
      <c r="R106" s="130"/>
      <c r="S106" s="140"/>
      <c r="T106" s="138"/>
      <c r="AH106" s="124"/>
      <c r="AI106" s="141">
        <v>3.11</v>
      </c>
    </row>
    <row r="107" spans="1:35" s="1" customFormat="1">
      <c r="A107" s="26"/>
      <c r="B107" s="23" t="s">
        <v>8</v>
      </c>
      <c r="C107" s="56"/>
      <c r="D107" s="57"/>
      <c r="E107" s="58"/>
      <c r="F107" s="59"/>
      <c r="G107" s="58"/>
      <c r="H107" s="145"/>
      <c r="I107" s="146"/>
      <c r="J107" s="45">
        <f>SUM(J92:J106)</f>
        <v>38888.350000000006</v>
      </c>
      <c r="K107" s="45">
        <f>SUM(K92:K106)</f>
        <v>37397.160000000003</v>
      </c>
      <c r="L107" s="45">
        <f>SUM(L92:L106)</f>
        <v>891.2600000000001</v>
      </c>
      <c r="M107" s="45">
        <f t="shared" ref="M107:N107" si="24">SUM(M92:M106)</f>
        <v>0</v>
      </c>
      <c r="N107" s="45">
        <f t="shared" si="24"/>
        <v>36505.9</v>
      </c>
      <c r="O107" s="45">
        <f>SUM(O92:O106)</f>
        <v>0</v>
      </c>
      <c r="P107" s="45">
        <f>SUM(P92:P106)</f>
        <v>1491.19</v>
      </c>
      <c r="Q107" s="45">
        <f>SUM(Q92:Q106)</f>
        <v>0</v>
      </c>
      <c r="R107" s="45">
        <f>SUM(R92:R106)</f>
        <v>0</v>
      </c>
      <c r="S107" s="45">
        <f>SUM(S92:S106)-O107</f>
        <v>17862.29</v>
      </c>
      <c r="T107" s="45">
        <f t="shared" ref="T107:AI107" si="25">SUM(T92:T106)</f>
        <v>19534.870000000003</v>
      </c>
      <c r="U107" s="45">
        <f t="shared" si="25"/>
        <v>0</v>
      </c>
      <c r="V107" s="45">
        <f t="shared" si="25"/>
        <v>0</v>
      </c>
      <c r="W107" s="45">
        <f t="shared" si="25"/>
        <v>0</v>
      </c>
      <c r="X107" s="45">
        <f t="shared" si="25"/>
        <v>0</v>
      </c>
      <c r="Y107" s="45">
        <f t="shared" si="25"/>
        <v>0</v>
      </c>
      <c r="Z107" s="45">
        <f t="shared" si="25"/>
        <v>0</v>
      </c>
      <c r="AA107" s="45">
        <f t="shared" si="25"/>
        <v>0</v>
      </c>
      <c r="AB107" s="45">
        <f t="shared" si="25"/>
        <v>0</v>
      </c>
      <c r="AC107" s="45">
        <f t="shared" si="25"/>
        <v>0</v>
      </c>
      <c r="AD107" s="45">
        <f t="shared" si="25"/>
        <v>0</v>
      </c>
      <c r="AE107" s="45">
        <f t="shared" si="25"/>
        <v>0</v>
      </c>
      <c r="AF107" s="45">
        <f t="shared" si="25"/>
        <v>0</v>
      </c>
      <c r="AG107" s="45">
        <f t="shared" si="25"/>
        <v>0</v>
      </c>
      <c r="AH107" s="45">
        <f t="shared" si="25"/>
        <v>0</v>
      </c>
      <c r="AI107" s="45">
        <f t="shared" si="25"/>
        <v>3.11</v>
      </c>
    </row>
    <row r="108" spans="1:35" s="1" customFormat="1" ht="15" customHeight="1">
      <c r="A108" s="218">
        <v>9</v>
      </c>
      <c r="B108" s="221" t="s">
        <v>34</v>
      </c>
      <c r="C108" s="219" t="s">
        <v>10</v>
      </c>
      <c r="D108" s="223">
        <v>633</v>
      </c>
      <c r="E108" s="243" t="s">
        <v>11</v>
      </c>
      <c r="F108" s="219" t="s">
        <v>10</v>
      </c>
      <c r="G108" s="243" t="s">
        <v>33</v>
      </c>
      <c r="H108" s="142">
        <v>210007</v>
      </c>
      <c r="I108" s="137">
        <v>43346</v>
      </c>
      <c r="J108" s="152">
        <v>1054</v>
      </c>
      <c r="K108" s="152">
        <v>1054</v>
      </c>
      <c r="L108" s="152">
        <v>1054</v>
      </c>
      <c r="M108" s="152"/>
      <c r="N108" s="152"/>
      <c r="O108" s="152"/>
      <c r="P108" s="152"/>
      <c r="Q108" s="152"/>
      <c r="R108" s="152"/>
      <c r="S108" s="140">
        <f t="shared" ref="S108:S114" si="26">J108-O108-P108-T108</f>
        <v>1054</v>
      </c>
      <c r="T108" s="152">
        <v>0</v>
      </c>
      <c r="AD108" s="175"/>
      <c r="AE108" s="176"/>
      <c r="AF108" s="176"/>
      <c r="AH108" s="124"/>
      <c r="AI108" s="124"/>
    </row>
    <row r="109" spans="1:35" s="1" customFormat="1">
      <c r="A109" s="218"/>
      <c r="B109" s="222"/>
      <c r="C109" s="220"/>
      <c r="D109" s="218"/>
      <c r="E109" s="244"/>
      <c r="F109" s="220"/>
      <c r="G109" s="244"/>
      <c r="H109" s="142">
        <v>210154</v>
      </c>
      <c r="I109" s="137">
        <v>43373</v>
      </c>
      <c r="J109" s="152">
        <v>7126.8</v>
      </c>
      <c r="K109" s="152">
        <v>7126.8</v>
      </c>
      <c r="L109" s="152">
        <v>7126.8</v>
      </c>
      <c r="M109" s="152"/>
      <c r="N109" s="152"/>
      <c r="O109" s="152"/>
      <c r="P109" s="152"/>
      <c r="Q109" s="152"/>
      <c r="R109" s="152"/>
      <c r="S109" s="140">
        <f t="shared" si="26"/>
        <v>7126.8</v>
      </c>
      <c r="T109" s="152">
        <v>0</v>
      </c>
      <c r="AD109" s="175"/>
      <c r="AE109" s="176"/>
      <c r="AF109" s="176"/>
      <c r="AH109" s="124"/>
      <c r="AI109" s="124"/>
    </row>
    <row r="110" spans="1:35" s="1" customFormat="1">
      <c r="A110" s="218"/>
      <c r="B110" s="222"/>
      <c r="C110" s="220"/>
      <c r="D110" s="218"/>
      <c r="E110" s="244"/>
      <c r="F110" s="220"/>
      <c r="G110" s="244"/>
      <c r="H110" s="142">
        <v>210192</v>
      </c>
      <c r="I110" s="137">
        <v>43389</v>
      </c>
      <c r="J110" s="152">
        <v>8959.6</v>
      </c>
      <c r="K110" s="152">
        <v>8959.6</v>
      </c>
      <c r="L110" s="152"/>
      <c r="M110" s="152"/>
      <c r="N110" s="152">
        <v>8959.6</v>
      </c>
      <c r="O110" s="152"/>
      <c r="P110" s="152"/>
      <c r="Q110" s="152"/>
      <c r="R110" s="152"/>
      <c r="S110" s="140">
        <f t="shared" si="26"/>
        <v>8959.6</v>
      </c>
      <c r="T110" s="152">
        <v>0</v>
      </c>
      <c r="AD110" s="174"/>
      <c r="AE110" s="173"/>
      <c r="AF110" s="173"/>
      <c r="AH110" s="124"/>
      <c r="AI110" s="124"/>
    </row>
    <row r="111" spans="1:35" s="1" customFormat="1">
      <c r="A111" s="218"/>
      <c r="B111" s="222"/>
      <c r="C111" s="220"/>
      <c r="D111" s="218"/>
      <c r="E111" s="244"/>
      <c r="F111" s="220"/>
      <c r="G111" s="244"/>
      <c r="H111" s="142">
        <v>210191</v>
      </c>
      <c r="I111" s="137">
        <v>43389</v>
      </c>
      <c r="J111" s="152">
        <v>9034.02</v>
      </c>
      <c r="K111" s="152">
        <v>9034.02</v>
      </c>
      <c r="L111" s="152"/>
      <c r="M111" s="152"/>
      <c r="N111" s="152">
        <v>9034.02</v>
      </c>
      <c r="O111" s="152"/>
      <c r="P111" s="152"/>
      <c r="Q111" s="152"/>
      <c r="R111" s="152"/>
      <c r="S111" s="140">
        <f t="shared" si="26"/>
        <v>9034.02</v>
      </c>
      <c r="T111" s="152">
        <v>0</v>
      </c>
      <c r="AD111" s="175"/>
      <c r="AE111" s="176"/>
      <c r="AF111" s="176"/>
      <c r="AH111" s="124"/>
      <c r="AI111" s="124"/>
    </row>
    <row r="112" spans="1:35" s="1" customFormat="1">
      <c r="A112" s="218"/>
      <c r="B112" s="222"/>
      <c r="C112" s="220"/>
      <c r="D112" s="218"/>
      <c r="E112" s="244"/>
      <c r="F112" s="220"/>
      <c r="G112" s="244"/>
      <c r="H112" s="142">
        <v>210303</v>
      </c>
      <c r="I112" s="137">
        <v>43404</v>
      </c>
      <c r="J112" s="152">
        <v>7773.31</v>
      </c>
      <c r="K112" s="152">
        <v>7773.31</v>
      </c>
      <c r="L112" s="152"/>
      <c r="M112" s="152"/>
      <c r="N112" s="152">
        <v>7773.31</v>
      </c>
      <c r="O112" s="152"/>
      <c r="P112" s="152"/>
      <c r="Q112" s="152"/>
      <c r="R112" s="152"/>
      <c r="S112" s="140">
        <f t="shared" si="26"/>
        <v>0</v>
      </c>
      <c r="T112" s="152">
        <v>7773.31</v>
      </c>
      <c r="AD112" s="175"/>
      <c r="AE112" s="176"/>
      <c r="AF112" s="176"/>
      <c r="AH112" s="124"/>
      <c r="AI112" s="124"/>
    </row>
    <row r="113" spans="1:35" s="1" customFormat="1">
      <c r="A113" s="218"/>
      <c r="B113" s="222"/>
      <c r="C113" s="220"/>
      <c r="D113" s="218"/>
      <c r="E113" s="244"/>
      <c r="F113" s="220"/>
      <c r="G113" s="244"/>
      <c r="H113" s="142">
        <v>210301</v>
      </c>
      <c r="I113" s="137">
        <v>43404</v>
      </c>
      <c r="J113" s="152">
        <v>4990.28</v>
      </c>
      <c r="K113" s="152">
        <v>4990.28</v>
      </c>
      <c r="L113" s="152"/>
      <c r="M113" s="152"/>
      <c r="N113" s="152">
        <v>4990.28</v>
      </c>
      <c r="O113" s="152"/>
      <c r="P113" s="152"/>
      <c r="Q113" s="152"/>
      <c r="R113" s="152"/>
      <c r="S113" s="140">
        <f t="shared" si="26"/>
        <v>0</v>
      </c>
      <c r="T113" s="152">
        <v>4990.28</v>
      </c>
      <c r="AD113" s="175"/>
      <c r="AE113" s="176"/>
      <c r="AF113" s="176"/>
      <c r="AH113" s="124"/>
      <c r="AI113" s="124"/>
    </row>
    <row r="114" spans="1:35" s="1" customFormat="1">
      <c r="A114" s="218"/>
      <c r="B114" s="222"/>
      <c r="C114" s="220"/>
      <c r="D114" s="218"/>
      <c r="E114" s="244"/>
      <c r="F114" s="220"/>
      <c r="G114" s="244"/>
      <c r="H114" s="142">
        <v>210302</v>
      </c>
      <c r="I114" s="137">
        <v>43404</v>
      </c>
      <c r="J114" s="152">
        <v>8432.58</v>
      </c>
      <c r="K114" s="152">
        <v>8432.58</v>
      </c>
      <c r="L114" s="152"/>
      <c r="M114" s="152"/>
      <c r="N114" s="152">
        <v>8432.58</v>
      </c>
      <c r="O114" s="152"/>
      <c r="P114" s="152"/>
      <c r="Q114" s="152"/>
      <c r="R114" s="152"/>
      <c r="S114" s="140">
        <f t="shared" si="26"/>
        <v>0</v>
      </c>
      <c r="T114" s="152">
        <v>8432.58</v>
      </c>
      <c r="AD114" s="175"/>
      <c r="AE114" s="176"/>
      <c r="AF114" s="176"/>
      <c r="AH114" s="124"/>
      <c r="AI114" s="124"/>
    </row>
    <row r="115" spans="1:35" s="1" customFormat="1">
      <c r="A115" s="218"/>
      <c r="B115" s="222"/>
      <c r="C115" s="220"/>
      <c r="D115" s="218"/>
      <c r="E115" s="244"/>
      <c r="F115" s="220"/>
      <c r="G115" s="244"/>
      <c r="H115" s="142"/>
      <c r="I115" s="137"/>
      <c r="J115" s="152"/>
      <c r="K115" s="152"/>
      <c r="L115" s="152"/>
      <c r="M115" s="152"/>
      <c r="N115" s="152"/>
      <c r="O115" s="152"/>
      <c r="P115" s="152"/>
      <c r="Q115" s="152"/>
      <c r="R115" s="152"/>
      <c r="S115" s="140"/>
      <c r="T115" s="152"/>
      <c r="AD115" s="175"/>
      <c r="AE115" s="176"/>
      <c r="AF115" s="176"/>
      <c r="AH115" s="124"/>
      <c r="AI115" s="124"/>
    </row>
    <row r="116" spans="1:35" s="1" customFormat="1">
      <c r="A116" s="26"/>
      <c r="B116" s="23" t="s">
        <v>8</v>
      </c>
      <c r="C116" s="56"/>
      <c r="D116" s="57"/>
      <c r="E116" s="58"/>
      <c r="F116" s="59"/>
      <c r="G116" s="58"/>
      <c r="H116" s="145"/>
      <c r="I116" s="146"/>
      <c r="J116" s="45">
        <f>SUM(J108:J115)</f>
        <v>47370.590000000004</v>
      </c>
      <c r="K116" s="45">
        <f>SUM(K108:K115)</f>
        <v>47370.590000000004</v>
      </c>
      <c r="L116" s="45">
        <f>SUM(L108:L115)</f>
        <v>8180.8</v>
      </c>
      <c r="M116" s="45">
        <f t="shared" ref="M116:N116" si="27">SUM(M108:M115)</f>
        <v>0</v>
      </c>
      <c r="N116" s="45">
        <f t="shared" si="27"/>
        <v>39189.79</v>
      </c>
      <c r="O116" s="45">
        <f t="shared" ref="O116:T116" si="28">SUM(O108:O115)</f>
        <v>0</v>
      </c>
      <c r="P116" s="45">
        <f t="shared" si="28"/>
        <v>0</v>
      </c>
      <c r="Q116" s="45">
        <f t="shared" si="28"/>
        <v>0</v>
      </c>
      <c r="R116" s="45">
        <f t="shared" si="28"/>
        <v>0</v>
      </c>
      <c r="S116" s="45">
        <f t="shared" si="28"/>
        <v>26174.420000000002</v>
      </c>
      <c r="T116" s="45">
        <f t="shared" si="28"/>
        <v>21196.17</v>
      </c>
      <c r="AH116" s="124"/>
      <c r="AI116" s="124"/>
    </row>
    <row r="117" spans="1:35" s="1" customFormat="1" ht="15" customHeight="1">
      <c r="A117" s="218">
        <v>10</v>
      </c>
      <c r="B117" s="123"/>
      <c r="C117" s="259"/>
      <c r="D117" s="260"/>
      <c r="E117" s="250"/>
      <c r="F117" s="228"/>
      <c r="G117" s="250"/>
      <c r="H117" s="142">
        <v>72012425</v>
      </c>
      <c r="I117" s="137">
        <v>43373</v>
      </c>
      <c r="J117" s="138">
        <v>315.36</v>
      </c>
      <c r="K117" s="138">
        <v>315.36</v>
      </c>
      <c r="L117" s="138">
        <v>315.36</v>
      </c>
      <c r="M117" s="138"/>
      <c r="N117" s="138"/>
      <c r="O117" s="138"/>
      <c r="P117" s="138"/>
      <c r="Q117" s="138"/>
      <c r="R117" s="138"/>
      <c r="S117" s="140">
        <f t="shared" ref="S117:S130" si="29">J117-O117-P117-T117</f>
        <v>315.36</v>
      </c>
      <c r="T117" s="138">
        <v>0</v>
      </c>
      <c r="U117" s="175"/>
      <c r="V117" s="176"/>
      <c r="W117" s="176"/>
      <c r="AD117" s="175"/>
      <c r="AE117" s="176"/>
      <c r="AF117" s="176"/>
      <c r="AH117" s="124"/>
      <c r="AI117" s="124"/>
    </row>
    <row r="118" spans="1:35" s="1" customFormat="1" ht="15" customHeight="1">
      <c r="A118" s="218"/>
      <c r="B118" s="123"/>
      <c r="C118" s="259"/>
      <c r="D118" s="260"/>
      <c r="E118" s="250"/>
      <c r="F118" s="228"/>
      <c r="G118" s="250"/>
      <c r="H118" s="142">
        <v>72012434</v>
      </c>
      <c r="I118" s="137">
        <v>43373</v>
      </c>
      <c r="J118" s="138">
        <v>100.91</v>
      </c>
      <c r="K118" s="138">
        <v>100.91</v>
      </c>
      <c r="L118" s="138">
        <v>100.91</v>
      </c>
      <c r="M118" s="138"/>
      <c r="N118" s="138"/>
      <c r="O118" s="138"/>
      <c r="P118" s="138"/>
      <c r="Q118" s="138"/>
      <c r="R118" s="138"/>
      <c r="S118" s="140">
        <f t="shared" si="29"/>
        <v>100.91</v>
      </c>
      <c r="T118" s="138">
        <v>0</v>
      </c>
      <c r="U118" s="175"/>
      <c r="V118" s="176"/>
      <c r="W118" s="176"/>
      <c r="AD118" s="175"/>
      <c r="AE118" s="176"/>
      <c r="AF118" s="176"/>
      <c r="AH118" s="124"/>
      <c r="AI118" s="124"/>
    </row>
    <row r="119" spans="1:35" s="1" customFormat="1" ht="15" customHeight="1">
      <c r="A119" s="218"/>
      <c r="B119" s="123"/>
      <c r="C119" s="259"/>
      <c r="D119" s="260"/>
      <c r="E119" s="250"/>
      <c r="F119" s="228"/>
      <c r="G119" s="250"/>
      <c r="H119" s="142">
        <v>72012433</v>
      </c>
      <c r="I119" s="137">
        <v>43373</v>
      </c>
      <c r="J119" s="138">
        <v>378.5</v>
      </c>
      <c r="K119" s="138">
        <v>378.5</v>
      </c>
      <c r="L119" s="138">
        <v>378.5</v>
      </c>
      <c r="M119" s="138"/>
      <c r="N119" s="138"/>
      <c r="O119" s="138"/>
      <c r="P119" s="138"/>
      <c r="Q119" s="138"/>
      <c r="R119" s="138"/>
      <c r="S119" s="140">
        <f>J119-O119-P119-T119</f>
        <v>378.5</v>
      </c>
      <c r="T119" s="138">
        <v>0</v>
      </c>
      <c r="U119" s="175"/>
      <c r="V119" s="176"/>
      <c r="W119" s="176"/>
      <c r="AD119" s="175"/>
      <c r="AE119" s="176"/>
      <c r="AF119" s="176"/>
      <c r="AH119" s="124"/>
      <c r="AI119" s="124"/>
    </row>
    <row r="120" spans="1:35" s="1" customFormat="1" ht="15" customHeight="1">
      <c r="A120" s="218"/>
      <c r="B120" s="123"/>
      <c r="C120" s="259"/>
      <c r="D120" s="260"/>
      <c r="E120" s="250"/>
      <c r="F120" s="228"/>
      <c r="G120" s="250"/>
      <c r="H120" s="142">
        <v>72012432</v>
      </c>
      <c r="I120" s="137">
        <v>43369</v>
      </c>
      <c r="J120" s="138">
        <v>577.54</v>
      </c>
      <c r="K120" s="138">
        <v>577.54</v>
      </c>
      <c r="L120" s="138">
        <v>577.54</v>
      </c>
      <c r="M120" s="138"/>
      <c r="N120" s="138"/>
      <c r="O120" s="138"/>
      <c r="P120" s="138"/>
      <c r="Q120" s="138"/>
      <c r="R120" s="138"/>
      <c r="S120" s="140">
        <f t="shared" si="29"/>
        <v>577.54</v>
      </c>
      <c r="T120" s="138">
        <v>0</v>
      </c>
      <c r="U120" s="175"/>
      <c r="V120" s="176"/>
      <c r="W120" s="176"/>
      <c r="AD120" s="175"/>
      <c r="AE120" s="176"/>
      <c r="AF120" s="176"/>
      <c r="AH120" s="124"/>
      <c r="AI120" s="124"/>
    </row>
    <row r="121" spans="1:35" s="1" customFormat="1" ht="15" customHeight="1">
      <c r="A121" s="218"/>
      <c r="B121" s="123"/>
      <c r="C121" s="259"/>
      <c r="D121" s="260"/>
      <c r="E121" s="250"/>
      <c r="F121" s="228"/>
      <c r="G121" s="250"/>
      <c r="H121" s="142">
        <v>72012431</v>
      </c>
      <c r="I121" s="137">
        <v>43368</v>
      </c>
      <c r="J121" s="138">
        <v>182.9</v>
      </c>
      <c r="K121" s="138">
        <v>182.9</v>
      </c>
      <c r="L121" s="138">
        <v>182.9</v>
      </c>
      <c r="M121" s="138"/>
      <c r="N121" s="138"/>
      <c r="O121" s="138"/>
      <c r="P121" s="138"/>
      <c r="Q121" s="138"/>
      <c r="R121" s="138"/>
      <c r="S121" s="140">
        <f t="shared" si="29"/>
        <v>182.9</v>
      </c>
      <c r="T121" s="138">
        <v>0</v>
      </c>
      <c r="U121" s="175"/>
      <c r="V121" s="176"/>
      <c r="W121" s="176"/>
      <c r="AD121" s="175"/>
      <c r="AE121" s="176"/>
      <c r="AF121" s="176"/>
      <c r="AH121" s="124"/>
      <c r="AI121" s="124"/>
    </row>
    <row r="122" spans="1:35" s="1" customFormat="1" ht="15" customHeight="1">
      <c r="A122" s="218"/>
      <c r="B122" s="123"/>
      <c r="C122" s="259"/>
      <c r="D122" s="260"/>
      <c r="E122" s="250"/>
      <c r="F122" s="228"/>
      <c r="G122" s="250"/>
      <c r="H122" s="142">
        <v>72012430</v>
      </c>
      <c r="I122" s="137">
        <v>43370</v>
      </c>
      <c r="J122" s="138">
        <v>577.66999999999996</v>
      </c>
      <c r="K122" s="138">
        <v>577.66999999999996</v>
      </c>
      <c r="L122" s="138">
        <v>577.66999999999996</v>
      </c>
      <c r="M122" s="138"/>
      <c r="N122" s="138"/>
      <c r="O122" s="138"/>
      <c r="P122" s="138"/>
      <c r="Q122" s="138"/>
      <c r="R122" s="138"/>
      <c r="S122" s="140">
        <f t="shared" si="29"/>
        <v>577.66999999999996</v>
      </c>
      <c r="T122" s="138">
        <v>0</v>
      </c>
      <c r="U122" s="175"/>
      <c r="V122" s="176"/>
      <c r="W122" s="176"/>
      <c r="AD122" s="175"/>
      <c r="AE122" s="176"/>
      <c r="AF122" s="176"/>
      <c r="AH122" s="124"/>
      <c r="AI122" s="124"/>
    </row>
    <row r="123" spans="1:35" s="1" customFormat="1" ht="15" customHeight="1">
      <c r="A123" s="218"/>
      <c r="B123" s="123"/>
      <c r="C123" s="259"/>
      <c r="D123" s="260"/>
      <c r="E123" s="250"/>
      <c r="F123" s="228"/>
      <c r="G123" s="250"/>
      <c r="H123" s="142">
        <v>72012428</v>
      </c>
      <c r="I123" s="137">
        <v>43371</v>
      </c>
      <c r="J123" s="138">
        <v>63.07</v>
      </c>
      <c r="K123" s="138">
        <v>63.07</v>
      </c>
      <c r="L123" s="138">
        <v>63.07</v>
      </c>
      <c r="M123" s="138"/>
      <c r="N123" s="138"/>
      <c r="O123" s="138"/>
      <c r="P123" s="138"/>
      <c r="Q123" s="138"/>
      <c r="R123" s="138"/>
      <c r="S123" s="140">
        <f t="shared" si="29"/>
        <v>63.07</v>
      </c>
      <c r="T123" s="138">
        <v>0</v>
      </c>
      <c r="U123" s="175"/>
      <c r="V123" s="176"/>
      <c r="W123" s="176"/>
      <c r="AD123" s="175"/>
      <c r="AE123" s="176"/>
      <c r="AF123" s="176"/>
      <c r="AH123" s="124"/>
      <c r="AI123" s="124"/>
    </row>
    <row r="124" spans="1:35" s="1" customFormat="1" ht="15" customHeight="1">
      <c r="A124" s="218"/>
      <c r="B124" s="123"/>
      <c r="C124" s="259"/>
      <c r="D124" s="260"/>
      <c r="E124" s="250"/>
      <c r="F124" s="228"/>
      <c r="G124" s="250"/>
      <c r="H124" s="142">
        <v>72012427</v>
      </c>
      <c r="I124" s="137">
        <v>43372</v>
      </c>
      <c r="J124" s="138">
        <v>151.37</v>
      </c>
      <c r="K124" s="138">
        <v>151.37</v>
      </c>
      <c r="L124" s="138">
        <v>151.37</v>
      </c>
      <c r="M124" s="138"/>
      <c r="N124" s="138"/>
      <c r="O124" s="138"/>
      <c r="P124" s="138"/>
      <c r="Q124" s="138"/>
      <c r="R124" s="138"/>
      <c r="S124" s="140">
        <f t="shared" si="29"/>
        <v>151.37</v>
      </c>
      <c r="T124" s="138">
        <v>0</v>
      </c>
      <c r="U124" s="175"/>
      <c r="V124" s="176"/>
      <c r="W124" s="176"/>
      <c r="AD124" s="175"/>
      <c r="AE124" s="176"/>
      <c r="AF124" s="176"/>
      <c r="AH124" s="124"/>
      <c r="AI124" s="124"/>
    </row>
    <row r="125" spans="1:35" s="1" customFormat="1" ht="15" customHeight="1">
      <c r="A125" s="218"/>
      <c r="B125" s="214" t="s">
        <v>32</v>
      </c>
      <c r="C125" s="259"/>
      <c r="D125" s="260"/>
      <c r="E125" s="250"/>
      <c r="F125" s="228"/>
      <c r="G125" s="250"/>
      <c r="H125" s="142">
        <v>72012451</v>
      </c>
      <c r="I125" s="137">
        <v>43387</v>
      </c>
      <c r="J125" s="138">
        <v>8079.12</v>
      </c>
      <c r="K125" s="138">
        <v>8079.12</v>
      </c>
      <c r="L125" s="138"/>
      <c r="M125" s="138"/>
      <c r="N125" s="138">
        <v>8079.12</v>
      </c>
      <c r="O125" s="138"/>
      <c r="P125" s="138"/>
      <c r="Q125" s="138"/>
      <c r="R125" s="138"/>
      <c r="S125" s="140">
        <f t="shared" si="29"/>
        <v>8079.12</v>
      </c>
      <c r="T125" s="138">
        <v>0</v>
      </c>
      <c r="U125" s="175"/>
      <c r="V125" s="176"/>
      <c r="W125" s="176"/>
      <c r="AD125" s="175"/>
      <c r="AE125" s="176"/>
      <c r="AF125" s="176"/>
      <c r="AH125" s="124"/>
      <c r="AI125" s="124"/>
    </row>
    <row r="126" spans="1:35" s="1" customFormat="1" ht="15" customHeight="1">
      <c r="A126" s="218"/>
      <c r="B126" s="123"/>
      <c r="C126" s="259"/>
      <c r="D126" s="260"/>
      <c r="E126" s="250"/>
      <c r="F126" s="228"/>
      <c r="G126" s="250"/>
      <c r="H126" s="142">
        <v>72012450</v>
      </c>
      <c r="I126" s="137">
        <v>43388</v>
      </c>
      <c r="J126" s="138">
        <v>8705.5</v>
      </c>
      <c r="K126" s="138">
        <v>8705.5</v>
      </c>
      <c r="L126" s="138"/>
      <c r="M126" s="138"/>
      <c r="N126" s="138">
        <v>8705.5</v>
      </c>
      <c r="O126" s="138"/>
      <c r="P126" s="138"/>
      <c r="Q126" s="138"/>
      <c r="R126" s="138"/>
      <c r="S126" s="140">
        <f t="shared" si="29"/>
        <v>8705.5</v>
      </c>
      <c r="T126" s="138">
        <v>0</v>
      </c>
      <c r="U126" s="175"/>
      <c r="V126" s="176"/>
      <c r="W126" s="176"/>
      <c r="AD126" s="175"/>
      <c r="AE126" s="176"/>
      <c r="AF126" s="176"/>
      <c r="AH126" s="124"/>
      <c r="AI126" s="124"/>
    </row>
    <row r="127" spans="1:35" s="1" customFormat="1" ht="15" customHeight="1">
      <c r="A127" s="218"/>
      <c r="B127" s="123"/>
      <c r="C127" s="259"/>
      <c r="D127" s="260"/>
      <c r="E127" s="250"/>
      <c r="F127" s="228"/>
      <c r="G127" s="250"/>
      <c r="H127" s="142">
        <v>72012481</v>
      </c>
      <c r="I127" s="137">
        <v>43401</v>
      </c>
      <c r="J127" s="138">
        <v>166.46</v>
      </c>
      <c r="K127" s="138">
        <v>166.46</v>
      </c>
      <c r="L127" s="138"/>
      <c r="M127" s="138"/>
      <c r="N127" s="138">
        <v>166.46</v>
      </c>
      <c r="O127" s="138"/>
      <c r="P127" s="138"/>
      <c r="Q127" s="138"/>
      <c r="R127" s="138"/>
      <c r="S127" s="140">
        <f t="shared" si="29"/>
        <v>0</v>
      </c>
      <c r="T127" s="138">
        <v>166.46</v>
      </c>
      <c r="U127" s="175"/>
      <c r="V127" s="176"/>
      <c r="W127" s="176"/>
      <c r="AD127" s="175"/>
      <c r="AE127" s="176"/>
      <c r="AF127" s="176"/>
      <c r="AH127" s="124"/>
      <c r="AI127" s="124"/>
    </row>
    <row r="128" spans="1:35" s="1" customFormat="1" ht="15" customHeight="1">
      <c r="A128" s="218"/>
      <c r="B128" s="123"/>
      <c r="C128" s="259"/>
      <c r="D128" s="260"/>
      <c r="E128" s="250"/>
      <c r="F128" s="228"/>
      <c r="G128" s="250"/>
      <c r="H128" s="142">
        <v>72012482</v>
      </c>
      <c r="I128" s="137">
        <v>43401</v>
      </c>
      <c r="J128" s="138">
        <v>577.66999999999996</v>
      </c>
      <c r="K128" s="138">
        <v>577.66999999999996</v>
      </c>
      <c r="L128" s="138"/>
      <c r="M128" s="138"/>
      <c r="N128" s="138">
        <v>577.66999999999996</v>
      </c>
      <c r="O128" s="138"/>
      <c r="P128" s="138"/>
      <c r="Q128" s="138"/>
      <c r="R128" s="138"/>
      <c r="S128" s="140">
        <f t="shared" si="29"/>
        <v>0</v>
      </c>
      <c r="T128" s="138">
        <v>577.66999999999996</v>
      </c>
      <c r="U128" s="175"/>
      <c r="V128" s="176"/>
      <c r="W128" s="176"/>
      <c r="AD128" s="175"/>
      <c r="AE128" s="176"/>
      <c r="AF128" s="176"/>
      <c r="AH128" s="124"/>
      <c r="AI128" s="124"/>
    </row>
    <row r="129" spans="1:35" s="1" customFormat="1" ht="15" customHeight="1">
      <c r="A129" s="218"/>
      <c r="B129" s="123"/>
      <c r="C129" s="259"/>
      <c r="D129" s="260"/>
      <c r="E129" s="250"/>
      <c r="F129" s="228"/>
      <c r="G129" s="250"/>
      <c r="H129" s="142">
        <v>72012478</v>
      </c>
      <c r="I129" s="137">
        <v>43403</v>
      </c>
      <c r="J129" s="138">
        <v>121.64</v>
      </c>
      <c r="K129" s="138">
        <v>121.64</v>
      </c>
      <c r="L129" s="138"/>
      <c r="M129" s="138"/>
      <c r="N129" s="138">
        <v>121.64</v>
      </c>
      <c r="O129" s="138"/>
      <c r="P129" s="138"/>
      <c r="Q129" s="138"/>
      <c r="R129" s="138"/>
      <c r="S129" s="140">
        <f t="shared" si="29"/>
        <v>0</v>
      </c>
      <c r="T129" s="138">
        <v>121.64</v>
      </c>
      <c r="U129" s="175"/>
      <c r="V129" s="176"/>
      <c r="W129" s="176"/>
      <c r="AD129" s="175"/>
      <c r="AE129" s="176"/>
      <c r="AF129" s="176"/>
      <c r="AH129" s="124"/>
      <c r="AI129" s="124"/>
    </row>
    <row r="130" spans="1:35" s="1" customFormat="1" ht="15" customHeight="1">
      <c r="A130" s="218"/>
      <c r="B130" s="123"/>
      <c r="C130" s="259"/>
      <c r="D130" s="260"/>
      <c r="E130" s="250"/>
      <c r="F130" s="228"/>
      <c r="G130" s="250"/>
      <c r="H130" s="142">
        <v>72012472</v>
      </c>
      <c r="I130" s="137">
        <v>43402</v>
      </c>
      <c r="J130" s="138">
        <v>577.54</v>
      </c>
      <c r="K130" s="138">
        <v>577.54</v>
      </c>
      <c r="L130" s="138"/>
      <c r="M130" s="138"/>
      <c r="N130" s="138">
        <v>577.54</v>
      </c>
      <c r="O130" s="138"/>
      <c r="P130" s="138"/>
      <c r="Q130" s="138"/>
      <c r="R130" s="138"/>
      <c r="S130" s="140">
        <f t="shared" si="29"/>
        <v>0</v>
      </c>
      <c r="T130" s="138">
        <v>577.54</v>
      </c>
      <c r="U130" s="175"/>
      <c r="V130" s="176"/>
      <c r="W130" s="176"/>
      <c r="AD130" s="175"/>
      <c r="AE130" s="176"/>
      <c r="AF130" s="176"/>
      <c r="AH130" s="124"/>
      <c r="AI130" s="124"/>
    </row>
    <row r="131" spans="1:35" s="1" customFormat="1" ht="15" customHeight="1">
      <c r="A131" s="218"/>
      <c r="B131" s="123"/>
      <c r="C131" s="259"/>
      <c r="D131" s="260"/>
      <c r="E131" s="250"/>
      <c r="F131" s="228"/>
      <c r="G131" s="250"/>
      <c r="H131" s="142">
        <v>72012479</v>
      </c>
      <c r="I131" s="137">
        <v>43402</v>
      </c>
      <c r="J131" s="138">
        <v>108.84</v>
      </c>
      <c r="K131" s="138">
        <v>108.84</v>
      </c>
      <c r="L131" s="138"/>
      <c r="M131" s="138"/>
      <c r="N131" s="138">
        <v>108.84</v>
      </c>
      <c r="O131" s="138"/>
      <c r="P131" s="138"/>
      <c r="Q131" s="138"/>
      <c r="R131" s="138"/>
      <c r="S131" s="140">
        <f t="shared" ref="S131:S137" si="30">J131-O131-P131-T131</f>
        <v>0</v>
      </c>
      <c r="T131" s="138">
        <v>108.84</v>
      </c>
      <c r="U131" s="175"/>
      <c r="V131" s="176"/>
      <c r="W131" s="176"/>
      <c r="AD131" s="175"/>
      <c r="AE131" s="176"/>
      <c r="AF131" s="176"/>
      <c r="AH131" s="124"/>
      <c r="AI131" s="124"/>
    </row>
    <row r="132" spans="1:35" s="1" customFormat="1" ht="15" customHeight="1">
      <c r="A132" s="218"/>
      <c r="B132" s="123"/>
      <c r="C132" s="259"/>
      <c r="D132" s="260"/>
      <c r="E132" s="250"/>
      <c r="F132" s="228"/>
      <c r="G132" s="250"/>
      <c r="H132" s="142">
        <v>72012474</v>
      </c>
      <c r="I132" s="137">
        <v>43403</v>
      </c>
      <c r="J132" s="138">
        <v>577.08000000000004</v>
      </c>
      <c r="K132" s="138">
        <v>577.08000000000004</v>
      </c>
      <c r="L132" s="138"/>
      <c r="M132" s="138"/>
      <c r="N132" s="138">
        <v>577.08000000000004</v>
      </c>
      <c r="O132" s="138"/>
      <c r="P132" s="138"/>
      <c r="Q132" s="138"/>
      <c r="R132" s="138"/>
      <c r="S132" s="140">
        <f t="shared" si="30"/>
        <v>0</v>
      </c>
      <c r="T132" s="138">
        <v>577.08000000000004</v>
      </c>
      <c r="U132" s="175"/>
      <c r="V132" s="176"/>
      <c r="W132" s="176"/>
      <c r="AD132" s="175"/>
      <c r="AE132" s="176"/>
      <c r="AF132" s="176"/>
      <c r="AH132" s="124"/>
      <c r="AI132" s="124"/>
    </row>
    <row r="133" spans="1:35" s="1" customFormat="1" ht="15" customHeight="1">
      <c r="A133" s="218"/>
      <c r="B133" s="123"/>
      <c r="C133" s="259"/>
      <c r="D133" s="260"/>
      <c r="E133" s="250"/>
      <c r="F133" s="228"/>
      <c r="G133" s="250"/>
      <c r="H133" s="142">
        <v>72012475</v>
      </c>
      <c r="I133" s="137">
        <v>43402</v>
      </c>
      <c r="J133" s="138">
        <v>70.42</v>
      </c>
      <c r="K133" s="138">
        <v>70.42</v>
      </c>
      <c r="L133" s="138"/>
      <c r="M133" s="138"/>
      <c r="N133" s="138">
        <v>70.42</v>
      </c>
      <c r="O133" s="138"/>
      <c r="P133" s="138"/>
      <c r="Q133" s="138"/>
      <c r="R133" s="138"/>
      <c r="S133" s="140">
        <f t="shared" si="30"/>
        <v>0</v>
      </c>
      <c r="T133" s="138">
        <v>70.42</v>
      </c>
      <c r="U133" s="175"/>
      <c r="V133" s="176"/>
      <c r="W133" s="176"/>
      <c r="AD133" s="175"/>
      <c r="AE133" s="176"/>
      <c r="AF133" s="176"/>
      <c r="AH133" s="124"/>
      <c r="AI133" s="124"/>
    </row>
    <row r="134" spans="1:35" s="1" customFormat="1" ht="15" customHeight="1">
      <c r="A134" s="218"/>
      <c r="B134" s="123"/>
      <c r="C134" s="259"/>
      <c r="D134" s="260"/>
      <c r="E134" s="250"/>
      <c r="F134" s="228"/>
      <c r="G134" s="250"/>
      <c r="H134" s="142">
        <v>72012476</v>
      </c>
      <c r="I134" s="137">
        <v>43401</v>
      </c>
      <c r="J134" s="138">
        <v>108.84</v>
      </c>
      <c r="K134" s="138">
        <v>108.84</v>
      </c>
      <c r="L134" s="138"/>
      <c r="M134" s="138"/>
      <c r="N134" s="138">
        <v>108.84</v>
      </c>
      <c r="O134" s="138"/>
      <c r="P134" s="138"/>
      <c r="Q134" s="138"/>
      <c r="R134" s="138"/>
      <c r="S134" s="140">
        <f t="shared" si="30"/>
        <v>0</v>
      </c>
      <c r="T134" s="138">
        <v>108.84</v>
      </c>
      <c r="U134" s="175"/>
      <c r="V134" s="176"/>
      <c r="W134" s="176"/>
      <c r="AD134" s="175"/>
      <c r="AE134" s="176"/>
      <c r="AF134" s="176"/>
      <c r="AH134" s="124"/>
      <c r="AI134" s="124"/>
    </row>
    <row r="135" spans="1:35" s="1" customFormat="1" ht="15" customHeight="1">
      <c r="A135" s="218"/>
      <c r="B135" s="123"/>
      <c r="C135" s="259"/>
      <c r="D135" s="260"/>
      <c r="E135" s="250"/>
      <c r="F135" s="228"/>
      <c r="G135" s="250"/>
      <c r="H135" s="142">
        <v>72012477</v>
      </c>
      <c r="I135" s="137">
        <v>43400</v>
      </c>
      <c r="J135" s="138">
        <v>121.64</v>
      </c>
      <c r="K135" s="138">
        <v>121.64</v>
      </c>
      <c r="L135" s="138"/>
      <c r="M135" s="138"/>
      <c r="N135" s="138">
        <v>121.64</v>
      </c>
      <c r="O135" s="138"/>
      <c r="P135" s="138"/>
      <c r="Q135" s="138"/>
      <c r="R135" s="138"/>
      <c r="S135" s="140">
        <f t="shared" si="30"/>
        <v>0</v>
      </c>
      <c r="T135" s="138">
        <v>121.64</v>
      </c>
      <c r="U135" s="175"/>
      <c r="V135" s="176"/>
      <c r="W135" s="176"/>
      <c r="AD135" s="175"/>
      <c r="AE135" s="176"/>
      <c r="AF135" s="176"/>
      <c r="AH135" s="124"/>
      <c r="AI135" s="124"/>
    </row>
    <row r="136" spans="1:35" s="1" customFormat="1" ht="15" customHeight="1">
      <c r="A136" s="218"/>
      <c r="B136" s="123"/>
      <c r="C136" s="259"/>
      <c r="D136" s="260"/>
      <c r="E136" s="250"/>
      <c r="F136" s="228"/>
      <c r="G136" s="250"/>
      <c r="H136" s="142">
        <v>72012483</v>
      </c>
      <c r="I136" s="137">
        <v>43404</v>
      </c>
      <c r="J136" s="138">
        <v>6245.25</v>
      </c>
      <c r="K136" s="138">
        <v>6245.25</v>
      </c>
      <c r="L136" s="138"/>
      <c r="M136" s="138"/>
      <c r="N136" s="138">
        <v>6245.25</v>
      </c>
      <c r="O136" s="138"/>
      <c r="P136" s="138"/>
      <c r="Q136" s="138"/>
      <c r="R136" s="138"/>
      <c r="S136" s="140">
        <f t="shared" si="30"/>
        <v>0</v>
      </c>
      <c r="T136" s="138">
        <v>6245.25</v>
      </c>
      <c r="U136" s="175"/>
      <c r="V136" s="176"/>
      <c r="W136" s="176"/>
      <c r="AD136" s="175"/>
      <c r="AE136" s="176"/>
      <c r="AF136" s="176"/>
      <c r="AH136" s="124"/>
      <c r="AI136" s="124"/>
    </row>
    <row r="137" spans="1:35" s="1" customFormat="1" ht="15" customHeight="1">
      <c r="A137" s="218"/>
      <c r="B137" s="123"/>
      <c r="C137" s="259"/>
      <c r="D137" s="260"/>
      <c r="E137" s="250"/>
      <c r="F137" s="228"/>
      <c r="G137" s="250"/>
      <c r="H137" s="142">
        <v>72012480</v>
      </c>
      <c r="I137" s="137">
        <v>43403</v>
      </c>
      <c r="J137" s="138">
        <v>11541.6</v>
      </c>
      <c r="K137" s="138">
        <v>11541.6</v>
      </c>
      <c r="L137" s="138"/>
      <c r="M137" s="138"/>
      <c r="N137" s="138">
        <v>11541.6</v>
      </c>
      <c r="O137" s="138"/>
      <c r="P137" s="138"/>
      <c r="Q137" s="138"/>
      <c r="R137" s="138"/>
      <c r="S137" s="140">
        <f t="shared" si="30"/>
        <v>0</v>
      </c>
      <c r="T137" s="138">
        <v>11541.6</v>
      </c>
      <c r="U137" s="175"/>
      <c r="V137" s="176"/>
      <c r="W137" s="176"/>
      <c r="AD137" s="175"/>
      <c r="AE137" s="176"/>
      <c r="AF137" s="176"/>
      <c r="AH137" s="124"/>
      <c r="AI137" s="124"/>
    </row>
    <row r="138" spans="1:35" s="1" customFormat="1">
      <c r="A138" s="41"/>
      <c r="B138" s="23" t="s">
        <v>8</v>
      </c>
      <c r="C138" s="56"/>
      <c r="D138" s="57"/>
      <c r="E138" s="58"/>
      <c r="F138" s="59"/>
      <c r="G138" s="58"/>
      <c r="H138" s="145"/>
      <c r="I138" s="146"/>
      <c r="J138" s="45">
        <f>SUM(J117:J137)</f>
        <v>39348.92</v>
      </c>
      <c r="K138" s="45">
        <f>SUM(K117:K137)</f>
        <v>39348.92</v>
      </c>
      <c r="L138" s="45">
        <f>SUM(L117:L137)</f>
        <v>2347.3200000000002</v>
      </c>
      <c r="M138" s="45">
        <f t="shared" ref="M138:N138" si="31">SUM(M117:M137)</f>
        <v>0</v>
      </c>
      <c r="N138" s="45">
        <f t="shared" si="31"/>
        <v>37001.599999999999</v>
      </c>
      <c r="O138" s="45">
        <f t="shared" ref="O138:AH138" si="32">SUM(O117:O137)</f>
        <v>0</v>
      </c>
      <c r="P138" s="45">
        <f t="shared" si="32"/>
        <v>0</v>
      </c>
      <c r="Q138" s="45">
        <f t="shared" si="32"/>
        <v>0</v>
      </c>
      <c r="R138" s="45">
        <f t="shared" si="32"/>
        <v>0</v>
      </c>
      <c r="S138" s="45">
        <f t="shared" si="32"/>
        <v>19131.940000000002</v>
      </c>
      <c r="T138" s="45">
        <f t="shared" si="32"/>
        <v>20216.980000000003</v>
      </c>
      <c r="U138" s="45">
        <f t="shared" si="32"/>
        <v>0</v>
      </c>
      <c r="V138" s="45">
        <f t="shared" si="32"/>
        <v>0</v>
      </c>
      <c r="W138" s="45">
        <f t="shared" si="32"/>
        <v>0</v>
      </c>
      <c r="X138" s="45">
        <f t="shared" si="32"/>
        <v>0</v>
      </c>
      <c r="Y138" s="45">
        <f t="shared" si="32"/>
        <v>0</v>
      </c>
      <c r="Z138" s="45">
        <f t="shared" si="32"/>
        <v>0</v>
      </c>
      <c r="AA138" s="45">
        <f t="shared" si="32"/>
        <v>0</v>
      </c>
      <c r="AB138" s="45">
        <f t="shared" si="32"/>
        <v>0</v>
      </c>
      <c r="AC138" s="45">
        <f t="shared" si="32"/>
        <v>0</v>
      </c>
      <c r="AD138" s="45">
        <f t="shared" si="32"/>
        <v>0</v>
      </c>
      <c r="AE138" s="45">
        <f t="shared" si="32"/>
        <v>0</v>
      </c>
      <c r="AF138" s="45">
        <f t="shared" si="32"/>
        <v>0</v>
      </c>
      <c r="AG138" s="45">
        <f t="shared" si="32"/>
        <v>0</v>
      </c>
      <c r="AH138" s="45">
        <f t="shared" si="32"/>
        <v>0</v>
      </c>
      <c r="AI138" s="124"/>
    </row>
    <row r="139" spans="1:35" s="1" customFormat="1" ht="15" customHeight="1">
      <c r="A139" s="229">
        <v>11</v>
      </c>
      <c r="B139" s="221" t="s">
        <v>31</v>
      </c>
      <c r="C139" s="227"/>
      <c r="D139" s="225"/>
      <c r="E139" s="225"/>
      <c r="F139" s="227"/>
      <c r="G139" s="225"/>
      <c r="H139" s="153" t="s">
        <v>144</v>
      </c>
      <c r="I139" s="137">
        <v>43371</v>
      </c>
      <c r="J139" s="138">
        <v>761.1</v>
      </c>
      <c r="K139" s="138">
        <v>761.1</v>
      </c>
      <c r="L139" s="138">
        <v>761.1</v>
      </c>
      <c r="M139" s="138"/>
      <c r="N139" s="138">
        <v>0</v>
      </c>
      <c r="O139" s="138"/>
      <c r="P139" s="138"/>
      <c r="Q139" s="138"/>
      <c r="R139" s="138"/>
      <c r="S139" s="140">
        <f t="shared" ref="S139:S140" si="33">J139-O139-P139-T139</f>
        <v>761.1</v>
      </c>
      <c r="T139" s="138">
        <v>0</v>
      </c>
      <c r="AD139" s="174">
        <v>14568.1</v>
      </c>
      <c r="AE139" s="173" t="s">
        <v>112</v>
      </c>
      <c r="AF139" s="173" t="s">
        <v>115</v>
      </c>
      <c r="AH139" s="124"/>
      <c r="AI139" s="124"/>
    </row>
    <row r="140" spans="1:35" s="1" customFormat="1">
      <c r="A140" s="229"/>
      <c r="B140" s="222"/>
      <c r="C140" s="228"/>
      <c r="D140" s="226"/>
      <c r="E140" s="226"/>
      <c r="F140" s="228"/>
      <c r="G140" s="226"/>
      <c r="H140" s="153" t="s">
        <v>145</v>
      </c>
      <c r="I140" s="137">
        <v>43371</v>
      </c>
      <c r="J140" s="130">
        <v>1089.3699999999999</v>
      </c>
      <c r="K140" s="130">
        <v>1089.3699999999999</v>
      </c>
      <c r="L140" s="130">
        <v>1089.3699999999999</v>
      </c>
      <c r="M140" s="130"/>
      <c r="N140" s="130"/>
      <c r="O140" s="130"/>
      <c r="P140" s="130"/>
      <c r="Q140" s="130"/>
      <c r="R140" s="130"/>
      <c r="S140" s="140">
        <f t="shared" si="33"/>
        <v>1089.3699999999999</v>
      </c>
      <c r="T140" s="138">
        <v>0</v>
      </c>
      <c r="U140" s="174">
        <v>4516.97</v>
      </c>
      <c r="V140" s="173" t="s">
        <v>83</v>
      </c>
      <c r="W140" s="173" t="s">
        <v>90</v>
      </c>
      <c r="AD140" s="174">
        <v>1014.8</v>
      </c>
      <c r="AE140" s="173" t="s">
        <v>111</v>
      </c>
      <c r="AF140" s="173" t="s">
        <v>115</v>
      </c>
      <c r="AH140" s="124"/>
      <c r="AI140" s="124"/>
    </row>
    <row r="141" spans="1:35" s="1" customFormat="1">
      <c r="A141" s="229"/>
      <c r="B141" s="222"/>
      <c r="C141" s="228"/>
      <c r="D141" s="226"/>
      <c r="E141" s="226"/>
      <c r="F141" s="228"/>
      <c r="G141" s="226"/>
      <c r="H141" s="153" t="s">
        <v>146</v>
      </c>
      <c r="I141" s="137">
        <v>43371</v>
      </c>
      <c r="J141" s="138">
        <v>5303.3</v>
      </c>
      <c r="K141" s="138">
        <v>5303.3</v>
      </c>
      <c r="L141" s="138">
        <v>5303.3</v>
      </c>
      <c r="M141" s="138"/>
      <c r="N141" s="138"/>
      <c r="O141" s="138"/>
      <c r="P141" s="138"/>
      <c r="Q141" s="138"/>
      <c r="R141" s="138"/>
      <c r="S141" s="140">
        <f>J141-O141-P141-T141</f>
        <v>5303.3</v>
      </c>
      <c r="T141" s="138">
        <v>0</v>
      </c>
      <c r="U141" s="174">
        <v>1268.5</v>
      </c>
      <c r="V141" s="173" t="s">
        <v>91</v>
      </c>
      <c r="W141" s="173" t="s">
        <v>90</v>
      </c>
      <c r="AD141" s="174">
        <v>2208.88</v>
      </c>
      <c r="AE141" s="173" t="s">
        <v>116</v>
      </c>
      <c r="AF141" s="173" t="s">
        <v>115</v>
      </c>
      <c r="AH141" s="124"/>
      <c r="AI141" s="124"/>
    </row>
    <row r="142" spans="1:35" s="1" customFormat="1">
      <c r="A142" s="229"/>
      <c r="B142" s="222"/>
      <c r="C142" s="228"/>
      <c r="D142" s="226"/>
      <c r="E142" s="226"/>
      <c r="F142" s="228"/>
      <c r="G142" s="226"/>
      <c r="H142" s="153" t="s">
        <v>157</v>
      </c>
      <c r="I142" s="137">
        <v>43404</v>
      </c>
      <c r="J142" s="130">
        <v>14472.59</v>
      </c>
      <c r="K142" s="130">
        <v>14472.59</v>
      </c>
      <c r="L142" s="130"/>
      <c r="M142" s="130"/>
      <c r="N142" s="138">
        <v>14472.59</v>
      </c>
      <c r="O142" s="130"/>
      <c r="P142" s="130"/>
      <c r="Q142" s="130"/>
      <c r="R142" s="130"/>
      <c r="S142" s="140">
        <f>J142-O142-P142-T142</f>
        <v>0</v>
      </c>
      <c r="T142" s="130">
        <v>14472.59</v>
      </c>
      <c r="U142" s="174"/>
      <c r="V142" s="173"/>
      <c r="W142" s="173"/>
      <c r="AD142" s="174"/>
      <c r="AE142" s="173"/>
      <c r="AF142" s="173"/>
      <c r="AH142" s="124"/>
      <c r="AI142" s="124"/>
    </row>
    <row r="143" spans="1:35" s="1" customFormat="1">
      <c r="A143" s="229"/>
      <c r="B143" s="222"/>
      <c r="C143" s="228"/>
      <c r="D143" s="226"/>
      <c r="E143" s="226"/>
      <c r="F143" s="228"/>
      <c r="G143" s="226"/>
      <c r="H143" s="153" t="s">
        <v>167</v>
      </c>
      <c r="I143" s="137">
        <v>43404</v>
      </c>
      <c r="J143" s="138">
        <v>1089.3699999999999</v>
      </c>
      <c r="K143" s="138">
        <v>1089.3699999999999</v>
      </c>
      <c r="L143" s="138"/>
      <c r="M143" s="138"/>
      <c r="N143" s="138">
        <v>1089.3699999999999</v>
      </c>
      <c r="O143" s="138"/>
      <c r="P143" s="138"/>
      <c r="Q143" s="138"/>
      <c r="R143" s="138"/>
      <c r="S143" s="140">
        <f>J143-O143-P143-T143</f>
        <v>0</v>
      </c>
      <c r="T143" s="138">
        <v>1089.3699999999999</v>
      </c>
      <c r="U143" s="174"/>
      <c r="V143" s="173"/>
      <c r="W143" s="173"/>
      <c r="AD143" s="174"/>
      <c r="AE143" s="173"/>
      <c r="AF143" s="173"/>
      <c r="AH143" s="124"/>
      <c r="AI143" s="124"/>
    </row>
    <row r="144" spans="1:35" s="1" customFormat="1">
      <c r="A144" s="229"/>
      <c r="B144" s="222"/>
      <c r="C144" s="228"/>
      <c r="D144" s="226"/>
      <c r="E144" s="226"/>
      <c r="F144" s="228"/>
      <c r="G144" s="226"/>
      <c r="H144" s="153" t="s">
        <v>168</v>
      </c>
      <c r="I144" s="137">
        <v>43404</v>
      </c>
      <c r="J144" s="138">
        <v>5303.21</v>
      </c>
      <c r="K144" s="138">
        <v>5303.21</v>
      </c>
      <c r="L144" s="138"/>
      <c r="M144" s="138"/>
      <c r="N144" s="138">
        <v>5303.21</v>
      </c>
      <c r="O144" s="138"/>
      <c r="P144" s="138"/>
      <c r="Q144" s="138"/>
      <c r="R144" s="138"/>
      <c r="S144" s="140">
        <f>J144-O144-P144-T144</f>
        <v>0</v>
      </c>
      <c r="T144" s="138">
        <v>5303.21</v>
      </c>
      <c r="U144" s="174"/>
      <c r="V144" s="173"/>
      <c r="W144" s="173"/>
      <c r="AD144" s="175"/>
      <c r="AE144" s="176"/>
      <c r="AF144" s="176"/>
      <c r="AH144" s="124"/>
      <c r="AI144" s="124"/>
    </row>
    <row r="145" spans="1:35" s="1" customFormat="1">
      <c r="A145" s="229"/>
      <c r="B145" s="222"/>
      <c r="C145" s="228"/>
      <c r="D145" s="226"/>
      <c r="E145" s="226"/>
      <c r="F145" s="228"/>
      <c r="G145" s="226"/>
      <c r="H145" s="153" t="s">
        <v>169</v>
      </c>
      <c r="I145" s="137">
        <v>43404</v>
      </c>
      <c r="J145" s="138">
        <v>761.1</v>
      </c>
      <c r="K145" s="138">
        <v>761.1</v>
      </c>
      <c r="L145" s="138"/>
      <c r="M145" s="138"/>
      <c r="N145" s="138">
        <v>761.1</v>
      </c>
      <c r="O145" s="138"/>
      <c r="P145" s="138"/>
      <c r="Q145" s="138"/>
      <c r="R145" s="138"/>
      <c r="S145" s="140">
        <f>J145-O145-P145-T145</f>
        <v>0</v>
      </c>
      <c r="T145" s="138">
        <v>761.1</v>
      </c>
      <c r="U145" s="174"/>
      <c r="V145" s="173"/>
      <c r="W145" s="173"/>
      <c r="AD145" s="175"/>
      <c r="AE145" s="176"/>
      <c r="AF145" s="176"/>
      <c r="AH145" s="124"/>
      <c r="AI145" s="124"/>
    </row>
    <row r="146" spans="1:35" s="1" customFormat="1">
      <c r="A146" s="229"/>
      <c r="B146" s="222"/>
      <c r="C146" s="228"/>
      <c r="D146" s="226"/>
      <c r="E146" s="226"/>
      <c r="F146" s="228"/>
      <c r="G146" s="226"/>
      <c r="H146" s="153"/>
      <c r="I146" s="137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74"/>
      <c r="V146" s="173"/>
      <c r="W146" s="173"/>
      <c r="AH146" s="124"/>
      <c r="AI146" s="124"/>
    </row>
    <row r="147" spans="1:35" s="1" customFormat="1">
      <c r="A147" s="26"/>
      <c r="B147" s="23" t="s">
        <v>8</v>
      </c>
      <c r="C147" s="62"/>
      <c r="D147" s="63"/>
      <c r="E147" s="64"/>
      <c r="F147" s="65"/>
      <c r="G147" s="64"/>
      <c r="H147" s="154"/>
      <c r="I147" s="155"/>
      <c r="J147" s="45">
        <f>SUM(J139:J146)</f>
        <v>28780.039999999997</v>
      </c>
      <c r="K147" s="45">
        <f>SUM(K139:K146)</f>
        <v>28780.039999999997</v>
      </c>
      <c r="L147" s="45">
        <f>SUM(L139:L146)</f>
        <v>7153.77</v>
      </c>
      <c r="M147" s="45">
        <f t="shared" ref="M147:N147" si="34">SUM(M139:M146)</f>
        <v>0</v>
      </c>
      <c r="N147" s="45">
        <f t="shared" si="34"/>
        <v>21626.269999999997</v>
      </c>
      <c r="O147" s="45">
        <f t="shared" ref="O147:T147" si="35">SUM(O139:O146)</f>
        <v>0</v>
      </c>
      <c r="P147" s="45">
        <f t="shared" si="35"/>
        <v>0</v>
      </c>
      <c r="Q147" s="45">
        <f t="shared" si="35"/>
        <v>0</v>
      </c>
      <c r="R147" s="45">
        <f t="shared" si="35"/>
        <v>0</v>
      </c>
      <c r="S147" s="45">
        <f t="shared" si="35"/>
        <v>7153.77</v>
      </c>
      <c r="T147" s="45">
        <f t="shared" si="35"/>
        <v>21626.269999999997</v>
      </c>
      <c r="AH147" s="124"/>
      <c r="AI147" s="124"/>
    </row>
    <row r="148" spans="1:35" s="1" customFormat="1" ht="15" customHeight="1">
      <c r="A148" s="229">
        <v>12</v>
      </c>
      <c r="B148" s="221" t="s">
        <v>30</v>
      </c>
      <c r="C148" s="231"/>
      <c r="D148" s="230"/>
      <c r="E148" s="263"/>
      <c r="F148" s="231"/>
      <c r="G148" s="230"/>
      <c r="H148" s="141">
        <v>4443</v>
      </c>
      <c r="I148" s="137">
        <v>43373</v>
      </c>
      <c r="J148" s="157">
        <v>16978.7</v>
      </c>
      <c r="K148" s="157">
        <v>16741.45</v>
      </c>
      <c r="L148" s="157">
        <v>16741.45</v>
      </c>
      <c r="M148" s="157"/>
      <c r="N148" s="157">
        <v>0</v>
      </c>
      <c r="O148" s="141"/>
      <c r="P148" s="141">
        <v>237.25</v>
      </c>
      <c r="Q148" s="141">
        <v>5287.61</v>
      </c>
      <c r="R148" s="141"/>
      <c r="S148" s="1">
        <v>11453.84</v>
      </c>
      <c r="T148" s="157">
        <v>0</v>
      </c>
      <c r="U148" s="172"/>
      <c r="V148" s="173"/>
      <c r="AH148" s="124"/>
      <c r="AI148" s="124"/>
    </row>
    <row r="149" spans="1:35" s="1" customFormat="1">
      <c r="A149" s="229"/>
      <c r="B149" s="222"/>
      <c r="C149" s="232"/>
      <c r="D149" s="229"/>
      <c r="E149" s="264"/>
      <c r="F149" s="232"/>
      <c r="G149" s="229"/>
      <c r="H149" s="181" t="s">
        <v>159</v>
      </c>
      <c r="I149" s="137">
        <v>43404</v>
      </c>
      <c r="J149" s="157">
        <v>711.73</v>
      </c>
      <c r="K149" s="157">
        <v>711.73</v>
      </c>
      <c r="L149" s="157"/>
      <c r="M149" s="157"/>
      <c r="N149" s="157">
        <v>711.73</v>
      </c>
      <c r="O149" s="141"/>
      <c r="P149" s="141"/>
      <c r="Q149" s="141"/>
      <c r="R149" s="141"/>
      <c r="S149" s="140">
        <v>0</v>
      </c>
      <c r="T149" s="157">
        <v>711.73</v>
      </c>
      <c r="U149" s="172"/>
      <c r="V149" s="173"/>
      <c r="AH149" s="124"/>
      <c r="AI149" s="124"/>
    </row>
    <row r="150" spans="1:35" s="1" customFormat="1">
      <c r="A150" s="229"/>
      <c r="B150" s="222"/>
      <c r="C150" s="232"/>
      <c r="D150" s="229"/>
      <c r="E150" s="264"/>
      <c r="F150" s="232"/>
      <c r="G150" s="229"/>
      <c r="H150" s="181" t="s">
        <v>158</v>
      </c>
      <c r="I150" s="137">
        <v>43404</v>
      </c>
      <c r="J150" s="157">
        <v>9273.25</v>
      </c>
      <c r="K150" s="157">
        <v>9084</v>
      </c>
      <c r="L150" s="157"/>
      <c r="M150" s="157"/>
      <c r="N150" s="157">
        <v>9084</v>
      </c>
      <c r="O150" s="141"/>
      <c r="P150" s="141">
        <v>189.25</v>
      </c>
      <c r="Q150" s="141"/>
      <c r="R150" s="141"/>
      <c r="S150" s="140">
        <v>0</v>
      </c>
      <c r="T150" s="157">
        <v>9084</v>
      </c>
      <c r="U150" s="172"/>
      <c r="V150" s="173"/>
      <c r="AH150" s="124"/>
      <c r="AI150" s="124"/>
    </row>
    <row r="151" spans="1:35" s="1" customFormat="1">
      <c r="A151" s="229"/>
      <c r="B151" s="222"/>
      <c r="C151" s="232"/>
      <c r="D151" s="229"/>
      <c r="E151" s="264"/>
      <c r="F151" s="232"/>
      <c r="G151" s="229"/>
      <c r="H151" s="181" t="s">
        <v>160</v>
      </c>
      <c r="I151" s="137">
        <v>43404</v>
      </c>
      <c r="J151" s="157">
        <v>21701.7</v>
      </c>
      <c r="K151" s="157">
        <v>21419.57</v>
      </c>
      <c r="L151" s="157"/>
      <c r="M151" s="157"/>
      <c r="N151" s="157">
        <v>21419.57</v>
      </c>
      <c r="O151" s="141"/>
      <c r="P151" s="141">
        <v>282.13</v>
      </c>
      <c r="Q151" s="141"/>
      <c r="R151" s="141"/>
      <c r="S151" s="140">
        <v>0</v>
      </c>
      <c r="T151" s="157">
        <v>21419.57</v>
      </c>
      <c r="U151" s="172"/>
      <c r="V151" s="173"/>
      <c r="AH151" s="124"/>
      <c r="AI151" s="124"/>
    </row>
    <row r="152" spans="1:35" s="1" customFormat="1">
      <c r="A152" s="229"/>
      <c r="B152" s="222"/>
      <c r="C152" s="232"/>
      <c r="D152" s="229"/>
      <c r="E152" s="264"/>
      <c r="F152" s="232"/>
      <c r="G152" s="229"/>
      <c r="H152" s="181"/>
      <c r="I152" s="137"/>
      <c r="J152" s="157"/>
      <c r="K152" s="157"/>
      <c r="L152" s="157"/>
      <c r="M152" s="157"/>
      <c r="N152" s="157"/>
      <c r="O152" s="141"/>
      <c r="P152" s="141"/>
      <c r="Q152" s="141"/>
      <c r="R152" s="141"/>
      <c r="S152" s="140"/>
      <c r="T152" s="157"/>
      <c r="U152" s="172"/>
      <c r="V152" s="173"/>
      <c r="AH152" s="124"/>
      <c r="AI152" s="124"/>
    </row>
    <row r="153" spans="1:35" s="1" customFormat="1">
      <c r="A153" s="229"/>
      <c r="B153" s="222"/>
      <c r="C153" s="232"/>
      <c r="D153" s="229"/>
      <c r="E153" s="264"/>
      <c r="F153" s="232"/>
      <c r="G153" s="229"/>
      <c r="H153" s="141">
        <v>4443</v>
      </c>
      <c r="I153" s="137">
        <v>43373</v>
      </c>
      <c r="J153" s="157"/>
      <c r="K153" s="157"/>
      <c r="L153" s="157"/>
      <c r="M153" s="157"/>
      <c r="N153" s="157"/>
      <c r="O153" s="141"/>
      <c r="P153" s="141"/>
      <c r="Q153" s="141"/>
      <c r="R153" s="141"/>
      <c r="S153" s="140"/>
      <c r="T153" s="157"/>
      <c r="U153" s="172"/>
      <c r="V153" s="173"/>
      <c r="AH153" s="124"/>
      <c r="AI153" s="124">
        <v>-237.25</v>
      </c>
    </row>
    <row r="154" spans="1:35" s="1" customFormat="1">
      <c r="A154" s="229"/>
      <c r="B154" s="222"/>
      <c r="C154" s="232"/>
      <c r="D154" s="229"/>
      <c r="E154" s="264"/>
      <c r="F154" s="232"/>
      <c r="G154" s="229"/>
      <c r="H154" s="141">
        <v>4457</v>
      </c>
      <c r="I154" s="137">
        <v>43373</v>
      </c>
      <c r="J154" s="157"/>
      <c r="K154" s="157"/>
      <c r="L154" s="157"/>
      <c r="M154" s="157"/>
      <c r="N154" s="157"/>
      <c r="O154" s="141"/>
      <c r="P154" s="141"/>
      <c r="Q154" s="141"/>
      <c r="R154" s="141"/>
      <c r="S154" s="140"/>
      <c r="T154" s="157"/>
      <c r="U154" s="172"/>
      <c r="V154" s="173"/>
      <c r="AH154" s="124"/>
      <c r="AI154" s="124">
        <v>30.01</v>
      </c>
    </row>
    <row r="155" spans="1:35" s="1" customFormat="1">
      <c r="A155" s="229"/>
      <c r="B155" s="222"/>
      <c r="C155" s="232"/>
      <c r="D155" s="229"/>
      <c r="E155" s="264"/>
      <c r="F155" s="232"/>
      <c r="G155" s="229"/>
      <c r="H155" s="141">
        <v>4279</v>
      </c>
      <c r="I155" s="137">
        <v>43343</v>
      </c>
      <c r="J155" s="157"/>
      <c r="K155" s="157"/>
      <c r="L155" s="157"/>
      <c r="M155" s="157"/>
      <c r="N155" s="157"/>
      <c r="O155" s="141"/>
      <c r="P155" s="141"/>
      <c r="Q155" s="141"/>
      <c r="R155" s="141"/>
      <c r="S155" s="140"/>
      <c r="T155" s="157"/>
      <c r="U155" s="172"/>
      <c r="V155" s="173"/>
      <c r="AH155" s="124"/>
      <c r="AI155" s="124">
        <v>1042.6300000000001</v>
      </c>
    </row>
    <row r="156" spans="1:35" s="1" customFormat="1">
      <c r="A156" s="229"/>
      <c r="B156" s="222"/>
      <c r="C156" s="232"/>
      <c r="D156" s="229"/>
      <c r="E156" s="264"/>
      <c r="F156" s="232"/>
      <c r="G156" s="229"/>
      <c r="H156" s="181" t="s">
        <v>170</v>
      </c>
      <c r="I156" s="137">
        <v>43313</v>
      </c>
      <c r="J156" s="157"/>
      <c r="K156" s="157"/>
      <c r="L156" s="157"/>
      <c r="M156" s="157"/>
      <c r="N156" s="157"/>
      <c r="O156" s="141"/>
      <c r="P156" s="141"/>
      <c r="Q156" s="141"/>
      <c r="R156" s="141"/>
      <c r="S156" s="157"/>
      <c r="T156" s="157"/>
      <c r="U156" s="172"/>
      <c r="V156" s="173"/>
      <c r="AH156" s="124"/>
      <c r="AI156" s="124">
        <v>504.66</v>
      </c>
    </row>
    <row r="157" spans="1:35" s="1" customFormat="1">
      <c r="A157" s="229"/>
      <c r="B157" s="222"/>
      <c r="C157" s="232"/>
      <c r="D157" s="229"/>
      <c r="E157" s="264"/>
      <c r="F157" s="232"/>
      <c r="G157" s="229"/>
      <c r="H157" s="141">
        <v>4168</v>
      </c>
      <c r="I157" s="137">
        <v>43313</v>
      </c>
      <c r="J157" s="180"/>
      <c r="K157" s="140"/>
      <c r="L157" s="157"/>
      <c r="M157" s="140"/>
      <c r="N157" s="140"/>
      <c r="O157" s="141"/>
      <c r="P157" s="141"/>
      <c r="Q157" s="141"/>
      <c r="R157" s="141"/>
      <c r="S157" s="140"/>
      <c r="T157" s="140"/>
      <c r="U157" s="172"/>
      <c r="V157" s="173"/>
      <c r="AH157" s="124"/>
      <c r="AI157" s="124">
        <v>189.25</v>
      </c>
    </row>
    <row r="158" spans="1:35" s="1" customFormat="1">
      <c r="A158" s="229"/>
      <c r="B158" s="222"/>
      <c r="C158" s="232"/>
      <c r="D158" s="229"/>
      <c r="E158" s="264"/>
      <c r="F158" s="232"/>
      <c r="G158" s="229"/>
      <c r="H158" s="141">
        <v>4088</v>
      </c>
      <c r="I158" s="137" t="s">
        <v>150</v>
      </c>
      <c r="J158" s="157"/>
      <c r="K158" s="157"/>
      <c r="L158" s="157"/>
      <c r="M158" s="157"/>
      <c r="N158" s="157"/>
      <c r="O158" s="141"/>
      <c r="P158" s="141"/>
      <c r="Q158" s="141"/>
      <c r="R158" s="141"/>
      <c r="S158" s="140" t="s">
        <v>134</v>
      </c>
      <c r="T158" s="141"/>
      <c r="U158" s="172"/>
      <c r="V158" s="173"/>
      <c r="AH158" s="124"/>
      <c r="AI158" s="124">
        <v>100.93</v>
      </c>
    </row>
    <row r="159" spans="1:35" s="1" customFormat="1">
      <c r="A159" s="229"/>
      <c r="B159" s="222"/>
      <c r="C159" s="232"/>
      <c r="D159" s="229"/>
      <c r="E159" s="264"/>
      <c r="F159" s="232"/>
      <c r="G159" s="229"/>
      <c r="H159" s="141">
        <v>4036</v>
      </c>
      <c r="I159" s="137">
        <v>43281</v>
      </c>
      <c r="J159" s="157"/>
      <c r="K159" s="157"/>
      <c r="L159" s="157"/>
      <c r="M159" s="157"/>
      <c r="N159" s="157"/>
      <c r="O159" s="124"/>
      <c r="P159" s="141"/>
      <c r="Q159" s="141"/>
      <c r="R159" s="141"/>
      <c r="S159" s="140"/>
      <c r="T159" s="141"/>
      <c r="U159" s="172"/>
      <c r="V159" s="173"/>
      <c r="AH159" s="124"/>
      <c r="AI159" s="141">
        <v>246.02</v>
      </c>
    </row>
    <row r="160" spans="1:35" s="1" customFormat="1">
      <c r="A160" s="229"/>
      <c r="B160" s="222"/>
      <c r="C160" s="232"/>
      <c r="D160" s="229"/>
      <c r="E160" s="264"/>
      <c r="F160" s="232"/>
      <c r="G160" s="229"/>
      <c r="H160" s="156">
        <v>2586</v>
      </c>
      <c r="I160" s="137">
        <v>43251</v>
      </c>
      <c r="J160" s="138"/>
      <c r="K160" s="138"/>
      <c r="L160" s="138"/>
      <c r="M160" s="138"/>
      <c r="N160" s="138"/>
      <c r="O160" s="124"/>
      <c r="P160" s="138"/>
      <c r="Q160" s="130"/>
      <c r="R160" s="130"/>
      <c r="S160" s="140"/>
      <c r="T160" s="141"/>
      <c r="U160" s="172"/>
      <c r="V160" s="173"/>
      <c r="AH160" s="124">
        <v>100.93</v>
      </c>
      <c r="AI160" s="138">
        <v>100.93</v>
      </c>
    </row>
    <row r="161" spans="1:35" s="1" customFormat="1">
      <c r="A161" s="229"/>
      <c r="B161" s="222"/>
      <c r="C161" s="232"/>
      <c r="D161" s="229"/>
      <c r="E161" s="264"/>
      <c r="F161" s="232"/>
      <c r="G161" s="229"/>
      <c r="H161" s="156">
        <v>2839</v>
      </c>
      <c r="I161" s="137">
        <v>43251</v>
      </c>
      <c r="J161" s="138"/>
      <c r="K161" s="138"/>
      <c r="L161" s="138"/>
      <c r="M161" s="138"/>
      <c r="N161" s="138"/>
      <c r="O161" s="124"/>
      <c r="P161" s="124"/>
      <c r="Q161" s="130"/>
      <c r="R161" s="130"/>
      <c r="S161" s="140"/>
      <c r="T161" s="141"/>
      <c r="U161" s="172"/>
      <c r="V161" s="173"/>
      <c r="AH161" s="124">
        <v>132.47</v>
      </c>
      <c r="AI161" s="138">
        <v>132.47</v>
      </c>
    </row>
    <row r="162" spans="1:35" s="1" customFormat="1">
      <c r="A162" s="26"/>
      <c r="B162" s="23" t="s">
        <v>8</v>
      </c>
      <c r="C162" s="56"/>
      <c r="D162" s="21"/>
      <c r="E162" s="26"/>
      <c r="F162" s="59"/>
      <c r="G162" s="26"/>
      <c r="H162" s="147"/>
      <c r="I162" s="148"/>
      <c r="J162" s="125">
        <f t="shared" ref="J162:AI162" si="36">SUM(J148:J161)</f>
        <v>48665.380000000005</v>
      </c>
      <c r="K162" s="125">
        <f t="shared" si="36"/>
        <v>47956.75</v>
      </c>
      <c r="L162" s="125">
        <f t="shared" si="36"/>
        <v>16741.45</v>
      </c>
      <c r="M162" s="125">
        <f t="shared" si="36"/>
        <v>0</v>
      </c>
      <c r="N162" s="125">
        <f t="shared" si="36"/>
        <v>31215.3</v>
      </c>
      <c r="O162" s="125">
        <f t="shared" si="36"/>
        <v>0</v>
      </c>
      <c r="P162" s="125">
        <f t="shared" si="36"/>
        <v>708.63</v>
      </c>
      <c r="Q162" s="125">
        <f t="shared" si="36"/>
        <v>5287.61</v>
      </c>
      <c r="R162" s="125">
        <f t="shared" si="36"/>
        <v>0</v>
      </c>
      <c r="S162" s="125">
        <f t="shared" si="36"/>
        <v>11453.84</v>
      </c>
      <c r="T162" s="125">
        <f t="shared" si="36"/>
        <v>31215.3</v>
      </c>
      <c r="U162" s="125">
        <f t="shared" si="36"/>
        <v>0</v>
      </c>
      <c r="V162" s="125">
        <f t="shared" si="36"/>
        <v>0</v>
      </c>
      <c r="W162" s="125">
        <f t="shared" si="36"/>
        <v>0</v>
      </c>
      <c r="X162" s="125">
        <f t="shared" si="36"/>
        <v>0</v>
      </c>
      <c r="Y162" s="125">
        <f t="shared" si="36"/>
        <v>0</v>
      </c>
      <c r="Z162" s="125">
        <f t="shared" si="36"/>
        <v>0</v>
      </c>
      <c r="AA162" s="125">
        <f t="shared" si="36"/>
        <v>0</v>
      </c>
      <c r="AB162" s="125">
        <f t="shared" si="36"/>
        <v>0</v>
      </c>
      <c r="AC162" s="125">
        <f t="shared" si="36"/>
        <v>0</v>
      </c>
      <c r="AD162" s="125">
        <f t="shared" si="36"/>
        <v>0</v>
      </c>
      <c r="AE162" s="125">
        <f t="shared" si="36"/>
        <v>0</v>
      </c>
      <c r="AF162" s="125">
        <f t="shared" si="36"/>
        <v>0</v>
      </c>
      <c r="AG162" s="125">
        <f t="shared" si="36"/>
        <v>0</v>
      </c>
      <c r="AH162" s="125">
        <f t="shared" si="36"/>
        <v>233.4</v>
      </c>
      <c r="AI162" s="125">
        <f t="shared" si="36"/>
        <v>2109.65</v>
      </c>
    </row>
    <row r="163" spans="1:35" s="1" customFormat="1" ht="15" customHeight="1">
      <c r="A163" s="223">
        <v>13</v>
      </c>
      <c r="B163" s="261" t="s">
        <v>76</v>
      </c>
      <c r="C163" s="219" t="s">
        <v>10</v>
      </c>
      <c r="D163" s="223">
        <v>19</v>
      </c>
      <c r="E163" s="257" t="s">
        <v>11</v>
      </c>
      <c r="F163" s="227" t="s">
        <v>10</v>
      </c>
      <c r="G163" s="225" t="s">
        <v>29</v>
      </c>
      <c r="H163" s="158" t="s">
        <v>149</v>
      </c>
      <c r="I163" s="137">
        <v>43373</v>
      </c>
      <c r="J163" s="140">
        <v>2300.38</v>
      </c>
      <c r="K163" s="140">
        <v>2300.38</v>
      </c>
      <c r="L163" s="140">
        <v>2300.38</v>
      </c>
      <c r="M163" s="140"/>
      <c r="N163" s="140">
        <v>0</v>
      </c>
      <c r="O163" s="140"/>
      <c r="P163" s="140"/>
      <c r="Q163" s="140"/>
      <c r="R163" s="140"/>
      <c r="S163" s="140">
        <f>J163-O163-P163-T163</f>
        <v>2300.38</v>
      </c>
      <c r="T163" s="140">
        <v>0</v>
      </c>
      <c r="AH163" s="124"/>
      <c r="AI163" s="124"/>
    </row>
    <row r="164" spans="1:35" s="1" customFormat="1">
      <c r="A164" s="218"/>
      <c r="B164" s="262"/>
      <c r="C164" s="220"/>
      <c r="D164" s="218"/>
      <c r="E164" s="250"/>
      <c r="F164" s="228"/>
      <c r="G164" s="226"/>
      <c r="H164" s="158"/>
      <c r="I164" s="137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AH164" s="124"/>
      <c r="AI164" s="124"/>
    </row>
    <row r="165" spans="1:35" s="1" customFormat="1">
      <c r="A165" s="218"/>
      <c r="B165" s="262"/>
      <c r="C165" s="220"/>
      <c r="D165" s="218"/>
      <c r="E165" s="250"/>
      <c r="F165" s="228"/>
      <c r="G165" s="226"/>
      <c r="H165" s="158"/>
      <c r="I165" s="137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AH165" s="124"/>
      <c r="AI165" s="124"/>
    </row>
    <row r="166" spans="1:35" s="1" customFormat="1">
      <c r="A166" s="132"/>
      <c r="B166" s="23" t="s">
        <v>8</v>
      </c>
      <c r="C166" s="206"/>
      <c r="D166" s="199"/>
      <c r="E166" s="207"/>
      <c r="F166" s="201"/>
      <c r="G166" s="66"/>
      <c r="H166" s="145"/>
      <c r="I166" s="159"/>
      <c r="J166" s="125">
        <f>SUM(J163:J165)</f>
        <v>2300.38</v>
      </c>
      <c r="K166" s="125">
        <f>SUM(K163:K165)</f>
        <v>2300.38</v>
      </c>
      <c r="L166" s="125">
        <f>SUM(L163:L165)</f>
        <v>2300.38</v>
      </c>
      <c r="M166" s="125">
        <f t="shared" ref="M166:N166" si="37">SUM(M163:M165)</f>
        <v>0</v>
      </c>
      <c r="N166" s="125">
        <f t="shared" si="37"/>
        <v>0</v>
      </c>
      <c r="O166" s="125">
        <f t="shared" ref="O166:AH166" si="38">SUM(O163:O165)</f>
        <v>0</v>
      </c>
      <c r="P166" s="125">
        <f t="shared" si="38"/>
        <v>0</v>
      </c>
      <c r="Q166" s="125">
        <f t="shared" si="38"/>
        <v>0</v>
      </c>
      <c r="R166" s="125">
        <f t="shared" si="38"/>
        <v>0</v>
      </c>
      <c r="S166" s="125">
        <f t="shared" si="38"/>
        <v>2300.38</v>
      </c>
      <c r="T166" s="125">
        <f t="shared" si="38"/>
        <v>0</v>
      </c>
      <c r="U166" s="125">
        <f t="shared" si="38"/>
        <v>0</v>
      </c>
      <c r="V166" s="125">
        <f t="shared" si="38"/>
        <v>0</v>
      </c>
      <c r="W166" s="125">
        <f t="shared" si="38"/>
        <v>0</v>
      </c>
      <c r="X166" s="125">
        <f t="shared" si="38"/>
        <v>0</v>
      </c>
      <c r="Y166" s="125">
        <f t="shared" si="38"/>
        <v>0</v>
      </c>
      <c r="Z166" s="125">
        <f t="shared" si="38"/>
        <v>0</v>
      </c>
      <c r="AA166" s="125">
        <f t="shared" si="38"/>
        <v>0</v>
      </c>
      <c r="AB166" s="125">
        <f t="shared" si="38"/>
        <v>0</v>
      </c>
      <c r="AC166" s="125">
        <f t="shared" si="38"/>
        <v>0</v>
      </c>
      <c r="AD166" s="125">
        <f t="shared" si="38"/>
        <v>0</v>
      </c>
      <c r="AE166" s="125">
        <f t="shared" si="38"/>
        <v>0</v>
      </c>
      <c r="AF166" s="125">
        <f t="shared" si="38"/>
        <v>0</v>
      </c>
      <c r="AG166" s="125">
        <f t="shared" si="38"/>
        <v>0</v>
      </c>
      <c r="AH166" s="125">
        <f t="shared" si="38"/>
        <v>0</v>
      </c>
      <c r="AI166" s="124"/>
    </row>
    <row r="167" spans="1:35" s="1" customFormat="1" ht="16.5" customHeight="1">
      <c r="A167" s="132"/>
      <c r="B167" s="25" t="s">
        <v>28</v>
      </c>
      <c r="C167" s="197"/>
      <c r="D167" s="199"/>
      <c r="E167" s="67" t="s">
        <v>17</v>
      </c>
      <c r="F167" s="203"/>
      <c r="G167" s="68" t="s">
        <v>27</v>
      </c>
      <c r="H167" s="130">
        <v>25</v>
      </c>
      <c r="I167" s="137">
        <v>43404</v>
      </c>
      <c r="J167" s="140">
        <v>2265.9499999999998</v>
      </c>
      <c r="K167" s="140">
        <v>2265.9499999999998</v>
      </c>
      <c r="L167" s="140"/>
      <c r="M167" s="140"/>
      <c r="N167" s="140">
        <v>2265.9499999999998</v>
      </c>
      <c r="O167" s="130"/>
      <c r="P167" s="130"/>
      <c r="Q167" s="130"/>
      <c r="R167" s="130"/>
      <c r="S167" s="140">
        <f>J167-O167-P167-T167</f>
        <v>0</v>
      </c>
      <c r="T167" s="140">
        <v>2265.9499999999998</v>
      </c>
      <c r="U167" s="174">
        <v>3459.09</v>
      </c>
      <c r="V167" s="173" t="s">
        <v>98</v>
      </c>
      <c r="W167" s="173" t="s">
        <v>93</v>
      </c>
      <c r="AH167" s="124"/>
      <c r="AI167" s="124"/>
    </row>
    <row r="168" spans="1:35" s="1" customFormat="1">
      <c r="A168" s="131">
        <v>14</v>
      </c>
      <c r="B168" s="24" t="s">
        <v>26</v>
      </c>
      <c r="C168" s="198" t="s">
        <v>25</v>
      </c>
      <c r="D168" s="196">
        <v>935</v>
      </c>
      <c r="E168" s="202"/>
      <c r="F168" s="204" t="s">
        <v>24</v>
      </c>
      <c r="G168" s="69" t="s">
        <v>23</v>
      </c>
      <c r="H168" s="130"/>
      <c r="I168" s="137"/>
      <c r="J168" s="140"/>
      <c r="K168" s="140"/>
      <c r="L168" s="140"/>
      <c r="M168" s="140"/>
      <c r="N168" s="140"/>
      <c r="O168" s="130"/>
      <c r="P168" s="130"/>
      <c r="Q168" s="130"/>
      <c r="R168" s="130"/>
      <c r="S168" s="140"/>
      <c r="T168" s="140"/>
      <c r="AH168" s="124"/>
      <c r="AI168" s="124"/>
    </row>
    <row r="169" spans="1:35" s="1" customFormat="1">
      <c r="A169" s="131"/>
      <c r="B169" s="24" t="s">
        <v>22</v>
      </c>
      <c r="C169" s="198"/>
      <c r="D169" s="196"/>
      <c r="E169" s="202"/>
      <c r="F169" s="204"/>
      <c r="G169" s="69" t="s">
        <v>21</v>
      </c>
      <c r="H169" s="145"/>
      <c r="I169" s="146"/>
      <c r="J169" s="45"/>
      <c r="K169" s="45"/>
      <c r="L169" s="45"/>
      <c r="M169" s="45"/>
      <c r="N169" s="45"/>
      <c r="O169" s="45"/>
      <c r="P169" s="45"/>
      <c r="Q169" s="45"/>
      <c r="R169" s="45"/>
      <c r="S169" s="140"/>
      <c r="T169" s="45"/>
      <c r="AH169" s="124"/>
      <c r="AI169" s="124"/>
    </row>
    <row r="170" spans="1:35" s="1" customFormat="1">
      <c r="A170" s="21"/>
      <c r="B170" s="23" t="s">
        <v>8</v>
      </c>
      <c r="C170" s="198"/>
      <c r="D170" s="196"/>
      <c r="E170" s="58"/>
      <c r="F170" s="204"/>
      <c r="G170" s="72"/>
      <c r="H170" s="145"/>
      <c r="I170" s="159"/>
      <c r="J170" s="125">
        <f>SUM(J167:J169)</f>
        <v>2265.9499999999998</v>
      </c>
      <c r="K170" s="125">
        <f>SUM(K167:K169)</f>
        <v>2265.9499999999998</v>
      </c>
      <c r="L170" s="125">
        <f>SUM(L167:L169)</f>
        <v>0</v>
      </c>
      <c r="M170" s="125">
        <f t="shared" ref="M170:N170" si="39">SUM(M167:M169)</f>
        <v>0</v>
      </c>
      <c r="N170" s="125">
        <f t="shared" si="39"/>
        <v>2265.9499999999998</v>
      </c>
      <c r="O170" s="125">
        <f t="shared" ref="O170:AI170" si="40">SUM(O167:O169)</f>
        <v>0</v>
      </c>
      <c r="P170" s="125">
        <f t="shared" si="40"/>
        <v>0</v>
      </c>
      <c r="Q170" s="125">
        <f t="shared" si="40"/>
        <v>0</v>
      </c>
      <c r="R170" s="125">
        <f t="shared" si="40"/>
        <v>0</v>
      </c>
      <c r="S170" s="125">
        <f t="shared" si="40"/>
        <v>0</v>
      </c>
      <c r="T170" s="125">
        <f t="shared" si="40"/>
        <v>2265.9499999999998</v>
      </c>
      <c r="U170" s="125">
        <f t="shared" si="40"/>
        <v>3459.09</v>
      </c>
      <c r="V170" s="125">
        <f t="shared" si="40"/>
        <v>0</v>
      </c>
      <c r="W170" s="125">
        <f t="shared" si="40"/>
        <v>0</v>
      </c>
      <c r="X170" s="125">
        <f t="shared" si="40"/>
        <v>0</v>
      </c>
      <c r="Y170" s="125">
        <f t="shared" si="40"/>
        <v>0</v>
      </c>
      <c r="Z170" s="125">
        <f t="shared" si="40"/>
        <v>0</v>
      </c>
      <c r="AA170" s="125">
        <f t="shared" si="40"/>
        <v>0</v>
      </c>
      <c r="AB170" s="125">
        <f t="shared" si="40"/>
        <v>0</v>
      </c>
      <c r="AC170" s="125">
        <f t="shared" si="40"/>
        <v>0</v>
      </c>
      <c r="AD170" s="125">
        <f t="shared" si="40"/>
        <v>0</v>
      </c>
      <c r="AE170" s="125">
        <f t="shared" si="40"/>
        <v>0</v>
      </c>
      <c r="AF170" s="125">
        <f t="shared" si="40"/>
        <v>0</v>
      </c>
      <c r="AG170" s="125">
        <f t="shared" si="40"/>
        <v>0</v>
      </c>
      <c r="AH170" s="125">
        <f t="shared" si="40"/>
        <v>0</v>
      </c>
      <c r="AI170" s="125">
        <f t="shared" si="40"/>
        <v>0</v>
      </c>
    </row>
    <row r="171" spans="1:35" s="1" customFormat="1" ht="15.75" customHeight="1">
      <c r="A171" s="131"/>
      <c r="B171" s="214" t="s">
        <v>68</v>
      </c>
      <c r="C171" s="77"/>
      <c r="D171" s="196"/>
      <c r="E171" s="202"/>
      <c r="F171" s="204"/>
      <c r="G171" s="72"/>
      <c r="H171" s="145">
        <v>73</v>
      </c>
      <c r="I171" s="137">
        <v>43398</v>
      </c>
      <c r="J171" s="151">
        <v>880</v>
      </c>
      <c r="K171" s="151">
        <v>880</v>
      </c>
      <c r="L171" s="151"/>
      <c r="M171" s="151"/>
      <c r="N171" s="151">
        <v>880</v>
      </c>
      <c r="O171" s="125"/>
      <c r="P171" s="151"/>
      <c r="Q171" s="125"/>
      <c r="R171" s="125"/>
      <c r="S171" s="140">
        <f>J171-O171-P171-T171</f>
        <v>0</v>
      </c>
      <c r="T171" s="151">
        <v>880</v>
      </c>
      <c r="AD171" s="174">
        <v>108.06</v>
      </c>
      <c r="AE171" s="173" t="s">
        <v>122</v>
      </c>
      <c r="AF171" s="173" t="s">
        <v>120</v>
      </c>
      <c r="AH171" s="124"/>
      <c r="AI171" s="124"/>
    </row>
    <row r="172" spans="1:35" s="1" customFormat="1" ht="15.75" customHeight="1">
      <c r="A172" s="131">
        <v>15</v>
      </c>
      <c r="B172" s="214" t="s">
        <v>75</v>
      </c>
      <c r="C172" s="77"/>
      <c r="D172" s="196"/>
      <c r="E172" s="202"/>
      <c r="F172" s="204"/>
      <c r="G172" s="72"/>
      <c r="H172" s="145">
        <v>70</v>
      </c>
      <c r="I172" s="137">
        <v>43398</v>
      </c>
      <c r="J172" s="151">
        <v>886.33</v>
      </c>
      <c r="K172" s="151">
        <v>886.33</v>
      </c>
      <c r="L172" s="125"/>
      <c r="M172" s="151"/>
      <c r="N172" s="151">
        <v>886.33</v>
      </c>
      <c r="O172" s="125"/>
      <c r="P172" s="125"/>
      <c r="Q172" s="125"/>
      <c r="R172" s="125"/>
      <c r="S172" s="140">
        <f>J172-O172-P172-T172</f>
        <v>0</v>
      </c>
      <c r="T172" s="151">
        <v>886.33</v>
      </c>
      <c r="AD172" s="174">
        <v>1100</v>
      </c>
      <c r="AE172" s="173" t="s">
        <v>121</v>
      </c>
      <c r="AF172" s="173" t="s">
        <v>120</v>
      </c>
      <c r="AH172" s="124"/>
      <c r="AI172" s="124"/>
    </row>
    <row r="173" spans="1:35" s="1" customFormat="1">
      <c r="A173" s="134"/>
      <c r="B173" s="49"/>
      <c r="C173" s="78"/>
      <c r="D173" s="205"/>
      <c r="E173" s="52"/>
      <c r="F173" s="71"/>
      <c r="G173" s="79" t="s">
        <v>20</v>
      </c>
      <c r="H173" s="145"/>
      <c r="I173" s="137"/>
      <c r="J173" s="151"/>
      <c r="K173" s="151"/>
      <c r="L173" s="125"/>
      <c r="M173" s="151"/>
      <c r="N173" s="151"/>
      <c r="O173" s="125"/>
      <c r="P173" s="125"/>
      <c r="Q173" s="125"/>
      <c r="R173" s="125"/>
      <c r="S173" s="140"/>
      <c r="T173" s="151"/>
      <c r="AD173" s="174">
        <v>990</v>
      </c>
      <c r="AE173" s="173" t="s">
        <v>119</v>
      </c>
      <c r="AF173" s="173" t="s">
        <v>118</v>
      </c>
      <c r="AH173" s="124">
        <v>49.09</v>
      </c>
      <c r="AI173" s="124"/>
    </row>
    <row r="174" spans="1:35" s="1" customFormat="1">
      <c r="A174" s="134"/>
      <c r="B174" s="213" t="s">
        <v>8</v>
      </c>
      <c r="C174" s="70"/>
      <c r="D174" s="205"/>
      <c r="E174" s="80"/>
      <c r="F174" s="71"/>
      <c r="G174" s="81"/>
      <c r="H174" s="142"/>
      <c r="I174" s="159"/>
      <c r="J174" s="125">
        <f>SUM(J171:J173)</f>
        <v>1766.33</v>
      </c>
      <c r="K174" s="125">
        <f>SUM(K171:K173)</f>
        <v>1766.33</v>
      </c>
      <c r="L174" s="125">
        <f>SUM(L171:L173)</f>
        <v>0</v>
      </c>
      <c r="M174" s="125">
        <f t="shared" ref="M174:N174" si="41">SUM(M171:M173)</f>
        <v>0</v>
      </c>
      <c r="N174" s="125">
        <f t="shared" si="41"/>
        <v>1766.33</v>
      </c>
      <c r="O174" s="125">
        <f>SUM(O171:O173)</f>
        <v>0</v>
      </c>
      <c r="P174" s="125">
        <f>SUM(P171:P173)</f>
        <v>0</v>
      </c>
      <c r="Q174" s="125"/>
      <c r="R174" s="125">
        <f>SUM(R171:R173)</f>
        <v>0</v>
      </c>
      <c r="S174" s="125">
        <f>SUM(S171:S173)</f>
        <v>0</v>
      </c>
      <c r="T174" s="125">
        <f>SUM(T171:T173)</f>
        <v>1766.33</v>
      </c>
      <c r="AH174" s="124">
        <v>49.09</v>
      </c>
      <c r="AI174" s="124"/>
    </row>
    <row r="175" spans="1:35" s="1" customFormat="1" ht="16.5" hidden="1" customHeight="1">
      <c r="A175" s="132"/>
      <c r="B175" s="213"/>
      <c r="C175" s="73"/>
      <c r="D175" s="199"/>
      <c r="E175" s="201" t="s">
        <v>17</v>
      </c>
      <c r="F175" s="203"/>
      <c r="G175" s="74" t="s">
        <v>19</v>
      </c>
      <c r="H175" s="142"/>
      <c r="I175" s="137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73" t="s">
        <v>89</v>
      </c>
      <c r="V175" s="173" t="s">
        <v>90</v>
      </c>
      <c r="AD175" s="174">
        <v>5954.94</v>
      </c>
      <c r="AE175" s="173" t="s">
        <v>114</v>
      </c>
      <c r="AF175" s="173" t="s">
        <v>113</v>
      </c>
      <c r="AH175" s="124"/>
      <c r="AI175" s="124"/>
    </row>
    <row r="176" spans="1:35" s="1" customFormat="1" hidden="1">
      <c r="A176" s="131">
        <v>16</v>
      </c>
      <c r="B176" s="214" t="s">
        <v>125</v>
      </c>
      <c r="C176" s="75" t="s">
        <v>10</v>
      </c>
      <c r="D176" s="76">
        <v>639</v>
      </c>
      <c r="E176" s="202"/>
      <c r="F176" s="75" t="s">
        <v>10</v>
      </c>
      <c r="G176" s="72" t="s">
        <v>18</v>
      </c>
      <c r="H176" s="142"/>
      <c r="I176" s="137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AH176" s="124"/>
      <c r="AI176" s="124"/>
    </row>
    <row r="177" spans="1:35" s="1" customFormat="1" hidden="1">
      <c r="A177" s="131"/>
      <c r="B177" s="214"/>
      <c r="C177" s="77"/>
      <c r="D177" s="196"/>
      <c r="E177" s="202"/>
      <c r="F177" s="204"/>
      <c r="G177" s="72" t="s">
        <v>16</v>
      </c>
      <c r="H177" s="147"/>
      <c r="I177" s="137"/>
      <c r="J177" s="151"/>
      <c r="K177" s="151"/>
      <c r="L177" s="151"/>
      <c r="M177" s="125"/>
      <c r="N177" s="125"/>
      <c r="O177" s="125"/>
      <c r="P177" s="125"/>
      <c r="Q177" s="125"/>
      <c r="R177" s="125"/>
      <c r="S177" s="140"/>
      <c r="T177" s="125"/>
      <c r="AH177" s="124"/>
      <c r="AI177" s="124"/>
    </row>
    <row r="178" spans="1:35" s="1" customFormat="1" hidden="1">
      <c r="A178" s="134"/>
      <c r="B178" s="23" t="s">
        <v>8</v>
      </c>
      <c r="C178" s="70"/>
      <c r="D178" s="205"/>
      <c r="E178" s="80"/>
      <c r="F178" s="71"/>
      <c r="G178" s="81"/>
      <c r="H178" s="142"/>
      <c r="I178" s="159"/>
      <c r="J178" s="125">
        <f>SUM(J175:J177)</f>
        <v>0</v>
      </c>
      <c r="K178" s="125">
        <f>SUM(K175:K177)</f>
        <v>0</v>
      </c>
      <c r="L178" s="125">
        <f>SUM(L175:L177)</f>
        <v>0</v>
      </c>
      <c r="M178" s="125">
        <f t="shared" ref="M178:N178" si="42">SUM(M175:M177)</f>
        <v>0</v>
      </c>
      <c r="N178" s="125">
        <f t="shared" si="42"/>
        <v>0</v>
      </c>
      <c r="O178" s="125">
        <f>SUM(O175:O177)</f>
        <v>0</v>
      </c>
      <c r="P178" s="125">
        <f>SUM(P175:P177)</f>
        <v>0</v>
      </c>
      <c r="Q178" s="125"/>
      <c r="R178" s="125">
        <f>SUM(R175:R177)</f>
        <v>0</v>
      </c>
      <c r="S178" s="125">
        <f>SUM(S175:S177)</f>
        <v>0</v>
      </c>
      <c r="T178" s="125">
        <f>SUM(T175:T177)</f>
        <v>0</v>
      </c>
      <c r="AH178" s="124"/>
      <c r="AI178" s="124"/>
    </row>
    <row r="179" spans="1:35" s="1" customFormat="1">
      <c r="A179" s="133"/>
      <c r="B179" s="213" t="s">
        <v>162</v>
      </c>
      <c r="C179" s="212"/>
      <c r="D179" s="200"/>
      <c r="E179" s="209"/>
      <c r="F179" s="82"/>
      <c r="G179" s="72"/>
      <c r="H179" s="158" t="s">
        <v>165</v>
      </c>
      <c r="I179" s="137">
        <v>43404</v>
      </c>
      <c r="J179" s="151">
        <v>1455.94</v>
      </c>
      <c r="K179" s="151">
        <v>1455.94</v>
      </c>
      <c r="L179" s="151"/>
      <c r="M179" s="151"/>
      <c r="N179" s="151">
        <v>1455.94</v>
      </c>
      <c r="O179" s="125"/>
      <c r="P179" s="125"/>
      <c r="Q179" s="125"/>
      <c r="R179" s="125"/>
      <c r="S179" s="140">
        <f>J179-O179-P179-T179</f>
        <v>0</v>
      </c>
      <c r="T179" s="151">
        <v>1455.94</v>
      </c>
      <c r="U179" s="174">
        <v>3974.08</v>
      </c>
      <c r="V179" s="173" t="s">
        <v>107</v>
      </c>
      <c r="W179" s="173" t="s">
        <v>84</v>
      </c>
      <c r="AH179" s="124"/>
      <c r="AI179" s="124"/>
    </row>
    <row r="180" spans="1:35" s="1" customFormat="1" ht="14.25" customHeight="1">
      <c r="A180" s="133"/>
      <c r="B180" s="214" t="s">
        <v>163</v>
      </c>
      <c r="C180" s="212"/>
      <c r="D180" s="200"/>
      <c r="E180" s="209"/>
      <c r="F180" s="82"/>
      <c r="G180" s="72"/>
      <c r="H180" s="142"/>
      <c r="I180" s="160"/>
      <c r="J180" s="151"/>
      <c r="K180" s="151"/>
      <c r="L180" s="151"/>
      <c r="M180" s="125"/>
      <c r="N180" s="125"/>
      <c r="O180" s="125"/>
      <c r="P180" s="125"/>
      <c r="Q180" s="125"/>
      <c r="R180" s="125"/>
      <c r="S180" s="140"/>
      <c r="T180" s="151"/>
      <c r="AH180" s="124"/>
      <c r="AI180" s="124"/>
    </row>
    <row r="181" spans="1:35" s="1" customFormat="1">
      <c r="A181" s="133">
        <v>16</v>
      </c>
      <c r="B181" s="214" t="s">
        <v>164</v>
      </c>
      <c r="C181" s="212"/>
      <c r="D181" s="200"/>
      <c r="E181" s="209"/>
      <c r="F181" s="82"/>
      <c r="G181" s="72"/>
      <c r="H181" s="142"/>
      <c r="I181" s="159"/>
      <c r="J181" s="125"/>
      <c r="K181" s="125"/>
      <c r="L181" s="125"/>
      <c r="M181" s="125"/>
      <c r="N181" s="125"/>
      <c r="O181" s="125"/>
      <c r="P181" s="125"/>
      <c r="Q181" s="125"/>
      <c r="R181" s="125"/>
      <c r="S181" s="140"/>
      <c r="T181" s="125"/>
      <c r="AH181" s="124"/>
      <c r="AI181" s="124"/>
    </row>
    <row r="182" spans="1:35" s="1" customFormat="1">
      <c r="A182" s="132"/>
      <c r="B182" s="23" t="s">
        <v>8</v>
      </c>
      <c r="C182" s="212"/>
      <c r="D182" s="200"/>
      <c r="E182" s="209"/>
      <c r="F182" s="82"/>
      <c r="G182" s="72"/>
      <c r="H182" s="142"/>
      <c r="I182" s="159"/>
      <c r="J182" s="125">
        <f>SUM(J179:J181)</f>
        <v>1455.94</v>
      </c>
      <c r="K182" s="125">
        <f>SUM(K179:K181)</f>
        <v>1455.94</v>
      </c>
      <c r="L182" s="125">
        <f>SUM(L179:L181)</f>
        <v>0</v>
      </c>
      <c r="M182" s="125">
        <f>SUM(M179:M181)</f>
        <v>0</v>
      </c>
      <c r="N182" s="125">
        <f>SUM(N179:N181)</f>
        <v>1455.94</v>
      </c>
      <c r="O182" s="125">
        <f t="shared" ref="O182:T182" si="43">SUM(O179:O181)</f>
        <v>0</v>
      </c>
      <c r="P182" s="125">
        <f t="shared" si="43"/>
        <v>0</v>
      </c>
      <c r="Q182" s="125">
        <f t="shared" si="43"/>
        <v>0</v>
      </c>
      <c r="R182" s="125">
        <f t="shared" si="43"/>
        <v>0</v>
      </c>
      <c r="S182" s="125">
        <f t="shared" si="43"/>
        <v>0</v>
      </c>
      <c r="T182" s="125">
        <f t="shared" si="43"/>
        <v>1455.94</v>
      </c>
      <c r="AH182" s="124"/>
      <c r="AI182" s="124"/>
    </row>
    <row r="183" spans="1:35" s="1" customFormat="1">
      <c r="A183" s="131"/>
      <c r="B183" s="106"/>
      <c r="C183" s="215"/>
      <c r="D183" s="200"/>
      <c r="E183" s="207"/>
      <c r="F183" s="83"/>
      <c r="G183" s="208" t="s">
        <v>14</v>
      </c>
      <c r="H183" s="142">
        <v>176</v>
      </c>
      <c r="I183" s="137">
        <v>43374</v>
      </c>
      <c r="J183" s="140">
        <v>942.18</v>
      </c>
      <c r="K183" s="140">
        <v>942.18</v>
      </c>
      <c r="L183" s="140"/>
      <c r="M183" s="140"/>
      <c r="N183" s="140">
        <v>942.18</v>
      </c>
      <c r="O183" s="45"/>
      <c r="P183" s="45"/>
      <c r="Q183" s="125"/>
      <c r="R183" s="125"/>
      <c r="S183" s="140">
        <f>J183-O183-P183-T183</f>
        <v>942.18</v>
      </c>
      <c r="T183" s="140">
        <v>0</v>
      </c>
      <c r="U183" s="174">
        <v>1946.54</v>
      </c>
      <c r="V183" s="173" t="s">
        <v>106</v>
      </c>
      <c r="W183" s="173" t="s">
        <v>95</v>
      </c>
      <c r="AH183" s="124"/>
      <c r="AI183" s="124"/>
    </row>
    <row r="184" spans="1:35" s="1" customFormat="1" ht="15.75" customHeight="1">
      <c r="A184" s="131">
        <v>17</v>
      </c>
      <c r="B184" s="106" t="s">
        <v>156</v>
      </c>
      <c r="C184" s="84" t="s">
        <v>10</v>
      </c>
      <c r="D184" s="200"/>
      <c r="E184" s="209" t="s">
        <v>11</v>
      </c>
      <c r="F184" s="85" t="s">
        <v>10</v>
      </c>
      <c r="G184" s="208" t="s">
        <v>13</v>
      </c>
      <c r="H184" s="142">
        <v>178</v>
      </c>
      <c r="I184" s="137">
        <v>43404</v>
      </c>
      <c r="J184" s="140">
        <v>314.06</v>
      </c>
      <c r="K184" s="140">
        <v>314.06</v>
      </c>
      <c r="L184" s="140"/>
      <c r="M184" s="140"/>
      <c r="N184" s="140">
        <v>314.06</v>
      </c>
      <c r="O184" s="45"/>
      <c r="P184" s="45"/>
      <c r="Q184" s="125"/>
      <c r="R184" s="125"/>
      <c r="S184" s="140">
        <f>J184-O184-P184-T184</f>
        <v>0</v>
      </c>
      <c r="T184" s="140">
        <v>314.06</v>
      </c>
      <c r="AH184" s="124"/>
      <c r="AI184" s="124"/>
    </row>
    <row r="185" spans="1:35" s="1" customFormat="1" ht="15.75" customHeight="1">
      <c r="A185" s="131"/>
      <c r="B185" s="106"/>
      <c r="C185" s="85"/>
      <c r="D185" s="200"/>
      <c r="E185" s="209"/>
      <c r="F185" s="85"/>
      <c r="G185" s="208"/>
      <c r="H185" s="142"/>
      <c r="I185" s="161"/>
      <c r="J185" s="152"/>
      <c r="K185" s="152"/>
      <c r="L185" s="152"/>
      <c r="M185" s="152"/>
      <c r="N185" s="152"/>
      <c r="O185" s="125"/>
      <c r="P185" s="125"/>
      <c r="Q185" s="125"/>
      <c r="R185" s="125"/>
      <c r="S185" s="140"/>
      <c r="T185" s="140"/>
      <c r="AH185" s="124"/>
      <c r="AI185" s="124"/>
    </row>
    <row r="186" spans="1:35" s="1" customFormat="1">
      <c r="A186" s="132"/>
      <c r="B186" s="213" t="s">
        <v>8</v>
      </c>
      <c r="C186" s="54"/>
      <c r="D186" s="86"/>
      <c r="E186" s="58"/>
      <c r="F186" s="87"/>
      <c r="G186" s="88" t="s">
        <v>12</v>
      </c>
      <c r="H186" s="142"/>
      <c r="I186" s="159"/>
      <c r="J186" s="125">
        <f>SUM(J183:J185)</f>
        <v>1256.24</v>
      </c>
      <c r="K186" s="125">
        <f>SUM(K183:K185)</f>
        <v>1256.24</v>
      </c>
      <c r="L186" s="125">
        <f>SUM(L183:L185)</f>
        <v>0</v>
      </c>
      <c r="M186" s="125">
        <f t="shared" ref="M186:N186" si="44">SUM(M183:M185)</f>
        <v>0</v>
      </c>
      <c r="N186" s="125">
        <f t="shared" si="44"/>
        <v>1256.24</v>
      </c>
      <c r="O186" s="125">
        <f>SUM(O183:O185)</f>
        <v>0</v>
      </c>
      <c r="P186" s="125">
        <f>SUM(P183:P185)</f>
        <v>0</v>
      </c>
      <c r="Q186" s="125"/>
      <c r="R186" s="125">
        <f>SUM(R183:R185)</f>
        <v>0</v>
      </c>
      <c r="S186" s="125">
        <f>SUM(S183:S185)</f>
        <v>942.18</v>
      </c>
      <c r="T186" s="125">
        <f>SUM(T183:T185)</f>
        <v>314.06</v>
      </c>
      <c r="AH186" s="124"/>
      <c r="AI186" s="124"/>
    </row>
    <row r="187" spans="1:35" s="1" customFormat="1">
      <c r="A187" s="132"/>
      <c r="B187" s="22"/>
      <c r="C187" s="89"/>
      <c r="D187" s="48"/>
      <c r="E187" s="80"/>
      <c r="F187" s="90"/>
      <c r="G187" s="88"/>
      <c r="H187" s="158" t="s">
        <v>147</v>
      </c>
      <c r="I187" s="137">
        <v>43735</v>
      </c>
      <c r="J187" s="151">
        <v>333.84</v>
      </c>
      <c r="K187" s="151">
        <v>333.84</v>
      </c>
      <c r="L187" s="151">
        <v>333.84</v>
      </c>
      <c r="M187" s="125"/>
      <c r="N187" s="125"/>
      <c r="O187" s="125"/>
      <c r="P187" s="125"/>
      <c r="Q187" s="125"/>
      <c r="R187" s="125"/>
      <c r="S187" s="140">
        <f t="shared" ref="S187:S192" si="45">J187-O187-P187-T187</f>
        <v>333.84</v>
      </c>
      <c r="T187" s="151">
        <v>0</v>
      </c>
      <c r="U187" s="174">
        <v>759.24</v>
      </c>
      <c r="V187" s="173" t="s">
        <v>105</v>
      </c>
      <c r="W187" s="173" t="s">
        <v>97</v>
      </c>
      <c r="AH187" s="124"/>
      <c r="AI187" s="124"/>
    </row>
    <row r="188" spans="1:35" s="1" customFormat="1">
      <c r="A188" s="131">
        <v>18</v>
      </c>
      <c r="B188" s="106" t="s">
        <v>81</v>
      </c>
      <c r="C188" s="89"/>
      <c r="D188" s="48"/>
      <c r="E188" s="80"/>
      <c r="F188" s="90"/>
      <c r="G188" s="88"/>
      <c r="H188" s="142">
        <v>2018085</v>
      </c>
      <c r="I188" s="137">
        <v>43385</v>
      </c>
      <c r="J188" s="151">
        <v>383.36</v>
      </c>
      <c r="K188" s="151">
        <v>383.36</v>
      </c>
      <c r="L188" s="151"/>
      <c r="M188" s="151"/>
      <c r="N188" s="151">
        <v>383.36</v>
      </c>
      <c r="O188" s="125"/>
      <c r="P188" s="125"/>
      <c r="Q188" s="125"/>
      <c r="R188" s="125"/>
      <c r="S188" s="140">
        <f t="shared" si="45"/>
        <v>0</v>
      </c>
      <c r="T188" s="151">
        <v>383.36</v>
      </c>
      <c r="AH188" s="124"/>
      <c r="AI188" s="124"/>
    </row>
    <row r="189" spans="1:35" s="1" customFormat="1">
      <c r="A189" s="131"/>
      <c r="B189" s="106"/>
      <c r="C189" s="89"/>
      <c r="D189" s="48"/>
      <c r="E189" s="80"/>
      <c r="F189" s="90"/>
      <c r="G189" s="88"/>
      <c r="H189" s="158" t="s">
        <v>166</v>
      </c>
      <c r="I189" s="137">
        <v>43376</v>
      </c>
      <c r="J189" s="151">
        <v>347.93</v>
      </c>
      <c r="K189" s="151">
        <v>347.93</v>
      </c>
      <c r="L189" s="151"/>
      <c r="M189" s="151"/>
      <c r="N189" s="151">
        <v>347.93</v>
      </c>
      <c r="O189" s="151"/>
      <c r="P189" s="151"/>
      <c r="Q189" s="151"/>
      <c r="R189" s="151"/>
      <c r="S189" s="140">
        <f t="shared" si="45"/>
        <v>0</v>
      </c>
      <c r="T189" s="151">
        <v>347.93</v>
      </c>
      <c r="AH189" s="124"/>
      <c r="AI189" s="124"/>
    </row>
    <row r="190" spans="1:35" s="1" customFormat="1">
      <c r="A190" s="184"/>
      <c r="B190" s="106"/>
      <c r="C190" s="89"/>
      <c r="D190" s="48"/>
      <c r="E190" s="80"/>
      <c r="F190" s="90"/>
      <c r="G190" s="88"/>
      <c r="H190" s="142">
        <v>2018087</v>
      </c>
      <c r="I190" s="137">
        <v>43388</v>
      </c>
      <c r="J190" s="151">
        <v>326.29000000000002</v>
      </c>
      <c r="K190" s="151">
        <v>326.29000000000002</v>
      </c>
      <c r="L190" s="151"/>
      <c r="M190" s="125"/>
      <c r="N190" s="151">
        <v>326.29000000000002</v>
      </c>
      <c r="O190" s="125"/>
      <c r="P190" s="125"/>
      <c r="Q190" s="125"/>
      <c r="R190" s="125"/>
      <c r="S190" s="140">
        <f t="shared" si="45"/>
        <v>0</v>
      </c>
      <c r="T190" s="151">
        <v>326.29000000000002</v>
      </c>
      <c r="AH190" s="124"/>
      <c r="AI190" s="124"/>
    </row>
    <row r="191" spans="1:35" s="1" customFormat="1">
      <c r="A191" s="191"/>
      <c r="B191" s="106"/>
      <c r="C191" s="89"/>
      <c r="D191" s="48"/>
      <c r="E191" s="80"/>
      <c r="F191" s="90"/>
      <c r="G191" s="88"/>
      <c r="H191" s="142">
        <v>2018086</v>
      </c>
      <c r="I191" s="137">
        <v>43385</v>
      </c>
      <c r="J191" s="151">
        <v>144.88</v>
      </c>
      <c r="K191" s="151">
        <v>144.88</v>
      </c>
      <c r="L191" s="151"/>
      <c r="M191" s="125"/>
      <c r="N191" s="151">
        <v>144.88</v>
      </c>
      <c r="O191" s="125"/>
      <c r="P191" s="125"/>
      <c r="Q191" s="125"/>
      <c r="R191" s="125"/>
      <c r="S191" s="140">
        <f t="shared" si="45"/>
        <v>0</v>
      </c>
      <c r="T191" s="151">
        <v>144.88</v>
      </c>
      <c r="AH191" s="124"/>
      <c r="AI191" s="124"/>
    </row>
    <row r="192" spans="1:35" s="1" customFormat="1">
      <c r="A192" s="131"/>
      <c r="B192" s="35"/>
      <c r="C192" s="89"/>
      <c r="D192" s="48"/>
      <c r="E192" s="80"/>
      <c r="F192" s="90"/>
      <c r="G192" s="88"/>
      <c r="H192" s="142">
        <v>2018080</v>
      </c>
      <c r="I192" s="137">
        <v>43377</v>
      </c>
      <c r="J192" s="151">
        <v>478.72</v>
      </c>
      <c r="K192" s="151">
        <v>478.72</v>
      </c>
      <c r="L192" s="151"/>
      <c r="M192" s="125"/>
      <c r="N192" s="151">
        <v>478.72</v>
      </c>
      <c r="O192" s="125"/>
      <c r="P192" s="125"/>
      <c r="Q192" s="125"/>
      <c r="R192" s="125"/>
      <c r="S192" s="140">
        <f t="shared" si="45"/>
        <v>0</v>
      </c>
      <c r="T192" s="151">
        <v>478.72</v>
      </c>
      <c r="AH192" s="124"/>
      <c r="AI192" s="124"/>
    </row>
    <row r="193" spans="1:35" s="1" customFormat="1">
      <c r="A193" s="21"/>
      <c r="B193" s="23" t="s">
        <v>8</v>
      </c>
      <c r="C193" s="89"/>
      <c r="D193" s="48"/>
      <c r="E193" s="80"/>
      <c r="F193" s="90"/>
      <c r="G193" s="88"/>
      <c r="H193" s="142"/>
      <c r="I193" s="159"/>
      <c r="J193" s="125">
        <f t="shared" ref="J193:T193" si="46">SUM(J187:J192)</f>
        <v>2015.0200000000002</v>
      </c>
      <c r="K193" s="125">
        <f t="shared" si="46"/>
        <v>2015.0200000000002</v>
      </c>
      <c r="L193" s="125">
        <f t="shared" si="46"/>
        <v>333.84</v>
      </c>
      <c r="M193" s="125">
        <f t="shared" si="46"/>
        <v>0</v>
      </c>
      <c r="N193" s="125">
        <f t="shared" si="46"/>
        <v>1681.18</v>
      </c>
      <c r="O193" s="151">
        <f t="shared" si="46"/>
        <v>0</v>
      </c>
      <c r="P193" s="151">
        <f t="shared" si="46"/>
        <v>0</v>
      </c>
      <c r="Q193" s="151"/>
      <c r="R193" s="151">
        <f t="shared" si="46"/>
        <v>0</v>
      </c>
      <c r="S193" s="125">
        <f>SUM(S187:S192)</f>
        <v>333.84</v>
      </c>
      <c r="T193" s="125">
        <f t="shared" si="46"/>
        <v>1681.18</v>
      </c>
      <c r="AH193" s="124"/>
      <c r="AI193" s="124"/>
    </row>
    <row r="194" spans="1:35" s="1" customFormat="1">
      <c r="A194" s="131"/>
      <c r="B194" s="213"/>
      <c r="C194" s="89"/>
      <c r="D194" s="48"/>
      <c r="E194" s="80"/>
      <c r="F194" s="90"/>
      <c r="G194" s="88"/>
      <c r="H194" s="158" t="s">
        <v>161</v>
      </c>
      <c r="I194" s="137">
        <v>43404</v>
      </c>
      <c r="J194" s="151">
        <v>8598.9699999999993</v>
      </c>
      <c r="K194" s="151">
        <v>8598.9699999999993</v>
      </c>
      <c r="L194" s="151"/>
      <c r="M194" s="151"/>
      <c r="N194" s="151">
        <v>8598.9699999999993</v>
      </c>
      <c r="O194" s="125"/>
      <c r="P194" s="125"/>
      <c r="Q194" s="125"/>
      <c r="R194" s="125"/>
      <c r="S194" s="140">
        <f>J194-O194-P194-T194</f>
        <v>0</v>
      </c>
      <c r="T194" s="151">
        <v>8598.9699999999993</v>
      </c>
      <c r="U194" s="174">
        <v>635.88</v>
      </c>
      <c r="V194" s="173" t="s">
        <v>101</v>
      </c>
      <c r="W194" s="173" t="s">
        <v>84</v>
      </c>
      <c r="AH194" s="124"/>
      <c r="AI194" s="124"/>
    </row>
    <row r="195" spans="1:35" s="1" customFormat="1" ht="15" customHeight="1">
      <c r="A195" s="131">
        <v>19</v>
      </c>
      <c r="B195" s="214" t="s">
        <v>133</v>
      </c>
      <c r="C195" s="89"/>
      <c r="D195" s="48"/>
      <c r="E195" s="80"/>
      <c r="F195" s="90"/>
      <c r="G195" s="88"/>
      <c r="H195" s="158"/>
      <c r="I195" s="160"/>
      <c r="J195" s="151"/>
      <c r="K195" s="151"/>
      <c r="L195" s="151"/>
      <c r="M195" s="138"/>
      <c r="N195" s="138"/>
      <c r="O195" s="130"/>
      <c r="P195" s="130"/>
      <c r="Q195" s="130"/>
      <c r="R195" s="130"/>
      <c r="S195" s="140"/>
      <c r="T195" s="151"/>
      <c r="AH195" s="124"/>
      <c r="AI195" s="124"/>
    </row>
    <row r="196" spans="1:35" s="1" customFormat="1">
      <c r="A196" s="131"/>
      <c r="B196" s="214"/>
      <c r="C196" s="89"/>
      <c r="D196" s="48"/>
      <c r="E196" s="80"/>
      <c r="F196" s="90"/>
      <c r="G196" s="88"/>
      <c r="H196" s="158"/>
      <c r="I196" s="137"/>
      <c r="J196" s="150"/>
      <c r="K196" s="150"/>
      <c r="L196" s="150"/>
      <c r="M196" s="45"/>
      <c r="N196" s="45"/>
      <c r="O196" s="45"/>
      <c r="P196" s="45"/>
      <c r="Q196" s="45"/>
      <c r="R196" s="45"/>
      <c r="S196" s="140"/>
      <c r="T196" s="150"/>
      <c r="AH196" s="124"/>
      <c r="AI196" s="124"/>
    </row>
    <row r="197" spans="1:35" s="1" customFormat="1">
      <c r="A197" s="21"/>
      <c r="B197" s="23" t="s">
        <v>8</v>
      </c>
      <c r="C197" s="89"/>
      <c r="D197" s="48"/>
      <c r="E197" s="80"/>
      <c r="F197" s="90"/>
      <c r="G197" s="88"/>
      <c r="H197" s="142"/>
      <c r="I197" s="159"/>
      <c r="J197" s="125">
        <f>SUM(J194:J196)</f>
        <v>8598.9699999999993</v>
      </c>
      <c r="K197" s="125">
        <f t="shared" ref="K197:T197" si="47">SUM(K194:K196)</f>
        <v>8598.9699999999993</v>
      </c>
      <c r="L197" s="125">
        <f t="shared" si="47"/>
        <v>0</v>
      </c>
      <c r="M197" s="125">
        <f t="shared" si="47"/>
        <v>0</v>
      </c>
      <c r="N197" s="125">
        <f t="shared" si="47"/>
        <v>8598.9699999999993</v>
      </c>
      <c r="O197" s="125">
        <f t="shared" si="47"/>
        <v>0</v>
      </c>
      <c r="P197" s="125">
        <f t="shared" si="47"/>
        <v>0</v>
      </c>
      <c r="Q197" s="125">
        <f t="shared" si="47"/>
        <v>0</v>
      </c>
      <c r="R197" s="125">
        <f t="shared" si="47"/>
        <v>0</v>
      </c>
      <c r="S197" s="125">
        <f t="shared" si="47"/>
        <v>0</v>
      </c>
      <c r="T197" s="125">
        <f t="shared" si="47"/>
        <v>8598.9699999999993</v>
      </c>
      <c r="AH197" s="124"/>
      <c r="AI197" s="124"/>
    </row>
    <row r="198" spans="1:35" s="1" customFormat="1">
      <c r="A198" s="177"/>
      <c r="B198" s="214"/>
      <c r="C198" s="89"/>
      <c r="D198" s="48"/>
      <c r="E198" s="80"/>
      <c r="F198" s="90"/>
      <c r="G198" s="88"/>
      <c r="H198" s="128">
        <v>8960209467</v>
      </c>
      <c r="I198" s="137">
        <v>43389</v>
      </c>
      <c r="J198" s="151">
        <v>2838.75</v>
      </c>
      <c r="K198" s="151">
        <v>2838.75</v>
      </c>
      <c r="L198" s="125"/>
      <c r="M198" s="151"/>
      <c r="N198" s="151">
        <v>2838.75</v>
      </c>
      <c r="O198" s="125"/>
      <c r="P198" s="125"/>
      <c r="Q198" s="125"/>
      <c r="R198" s="125"/>
      <c r="S198" s="140">
        <f>J198-O198-P198-T198</f>
        <v>2838.75</v>
      </c>
      <c r="T198" s="151">
        <v>0</v>
      </c>
      <c r="AH198" s="124"/>
      <c r="AI198" s="124"/>
    </row>
    <row r="199" spans="1:35" s="1" customFormat="1">
      <c r="A199" s="177"/>
      <c r="B199" s="214" t="s">
        <v>70</v>
      </c>
      <c r="C199" s="89"/>
      <c r="D199" s="48"/>
      <c r="E199" s="80"/>
      <c r="F199" s="90"/>
      <c r="G199" s="88"/>
      <c r="H199" s="128">
        <v>8960209465</v>
      </c>
      <c r="I199" s="137">
        <v>43389</v>
      </c>
      <c r="J199" s="151">
        <v>119.86</v>
      </c>
      <c r="K199" s="151">
        <v>119.86</v>
      </c>
      <c r="L199" s="125"/>
      <c r="M199" s="151"/>
      <c r="N199" s="151">
        <v>119.86</v>
      </c>
      <c r="O199" s="125"/>
      <c r="P199" s="125"/>
      <c r="Q199" s="125"/>
      <c r="R199" s="125"/>
      <c r="S199" s="140">
        <f>J199-O199-P199-T199</f>
        <v>119.86</v>
      </c>
      <c r="T199" s="151">
        <v>0</v>
      </c>
      <c r="AH199" s="124"/>
      <c r="AI199" s="124"/>
    </row>
    <row r="200" spans="1:35" s="1" customFormat="1">
      <c r="A200" s="190">
        <v>20</v>
      </c>
      <c r="B200" s="214" t="s">
        <v>71</v>
      </c>
      <c r="C200" s="89"/>
      <c r="D200" s="48"/>
      <c r="E200" s="80"/>
      <c r="F200" s="90"/>
      <c r="G200" s="88"/>
      <c r="H200" s="128">
        <v>8960211320</v>
      </c>
      <c r="I200" s="137">
        <v>43404</v>
      </c>
      <c r="J200" s="139">
        <v>4920.5</v>
      </c>
      <c r="K200" s="139">
        <v>4920.5</v>
      </c>
      <c r="L200" s="139"/>
      <c r="M200" s="139"/>
      <c r="N200" s="139">
        <v>4920.5</v>
      </c>
      <c r="O200" s="128"/>
      <c r="P200" s="128"/>
      <c r="Q200" s="128"/>
      <c r="R200" s="128"/>
      <c r="S200" s="140">
        <f>J200-O200-P200-T200</f>
        <v>0</v>
      </c>
      <c r="T200" s="139">
        <v>4920.5</v>
      </c>
      <c r="AH200" s="124"/>
      <c r="AI200" s="124"/>
    </row>
    <row r="201" spans="1:35" s="1" customFormat="1">
      <c r="A201" s="131"/>
      <c r="B201" s="214"/>
      <c r="C201" s="89"/>
      <c r="D201" s="48"/>
      <c r="E201" s="80"/>
      <c r="F201" s="90"/>
      <c r="G201" s="88"/>
      <c r="H201" s="128">
        <v>8960210937</v>
      </c>
      <c r="I201" s="137">
        <v>43404</v>
      </c>
      <c r="J201" s="139">
        <v>1892.5</v>
      </c>
      <c r="K201" s="139">
        <v>1892.5</v>
      </c>
      <c r="L201" s="139"/>
      <c r="M201" s="139"/>
      <c r="N201" s="139">
        <v>1892.5</v>
      </c>
      <c r="O201" s="128"/>
      <c r="P201" s="128"/>
      <c r="Q201" s="128"/>
      <c r="R201" s="128"/>
      <c r="S201" s="140">
        <f>J201-O201-P201-T201</f>
        <v>0</v>
      </c>
      <c r="T201" s="139">
        <v>1892.5</v>
      </c>
      <c r="AH201" s="124"/>
      <c r="AI201" s="124"/>
    </row>
    <row r="202" spans="1:35" s="1" customFormat="1">
      <c r="A202" s="21"/>
      <c r="B202" s="213" t="s">
        <v>8</v>
      </c>
      <c r="C202" s="50"/>
      <c r="D202" s="48"/>
      <c r="E202" s="80"/>
      <c r="F202" s="90"/>
      <c r="G202" s="88"/>
      <c r="H202" s="142"/>
      <c r="I202" s="159"/>
      <c r="J202" s="125">
        <f>SUM(J198:J201)</f>
        <v>9771.61</v>
      </c>
      <c r="K202" s="125">
        <f>SUM(K198:K201)</f>
        <v>9771.61</v>
      </c>
      <c r="L202" s="125">
        <f>SUM(L198:L201)</f>
        <v>0</v>
      </c>
      <c r="M202" s="125">
        <f t="shared" ref="M202:N202" si="48">SUM(M198:M201)</f>
        <v>0</v>
      </c>
      <c r="N202" s="125">
        <f t="shared" si="48"/>
        <v>9771.61</v>
      </c>
      <c r="O202" s="125">
        <f t="shared" ref="O202:T202" si="49">SUM(O198:O201)</f>
        <v>0</v>
      </c>
      <c r="P202" s="125">
        <f t="shared" si="49"/>
        <v>0</v>
      </c>
      <c r="Q202" s="125">
        <f t="shared" si="49"/>
        <v>0</v>
      </c>
      <c r="R202" s="125">
        <f t="shared" si="49"/>
        <v>0</v>
      </c>
      <c r="S202" s="125">
        <f t="shared" si="49"/>
        <v>2958.61</v>
      </c>
      <c r="T202" s="125">
        <f t="shared" si="49"/>
        <v>6813</v>
      </c>
      <c r="AH202" s="124"/>
      <c r="AI202" s="124"/>
    </row>
    <row r="203" spans="1:35" s="1" customFormat="1" ht="14.25" hidden="1" customHeight="1">
      <c r="A203" s="40"/>
      <c r="B203" s="213" t="s">
        <v>78</v>
      </c>
      <c r="C203" s="89"/>
      <c r="D203" s="48"/>
      <c r="E203" s="80"/>
      <c r="F203" s="90"/>
      <c r="G203" s="88"/>
      <c r="H203" s="142"/>
      <c r="I203" s="137"/>
      <c r="J203" s="151"/>
      <c r="K203" s="151"/>
      <c r="L203" s="151"/>
      <c r="M203" s="151"/>
      <c r="N203" s="151"/>
      <c r="O203" s="151"/>
      <c r="P203" s="151"/>
      <c r="Q203" s="151"/>
      <c r="R203" s="151"/>
      <c r="S203" s="140"/>
      <c r="T203" s="151"/>
      <c r="AH203" s="124"/>
      <c r="AI203" s="124"/>
    </row>
    <row r="204" spans="1:35" s="1" customFormat="1" hidden="1">
      <c r="A204" s="133">
        <v>20</v>
      </c>
      <c r="B204" s="214" t="s">
        <v>79</v>
      </c>
      <c r="C204" s="89"/>
      <c r="D204" s="48"/>
      <c r="E204" s="80"/>
      <c r="F204" s="90"/>
      <c r="G204" s="88"/>
      <c r="H204" s="142"/>
      <c r="I204" s="137"/>
      <c r="J204" s="151"/>
      <c r="K204" s="151"/>
      <c r="L204" s="151"/>
      <c r="M204" s="151"/>
      <c r="N204" s="151"/>
      <c r="O204" s="151"/>
      <c r="P204" s="151"/>
      <c r="Q204" s="151"/>
      <c r="R204" s="151"/>
      <c r="S204" s="140"/>
      <c r="T204" s="151"/>
      <c r="AH204" s="124"/>
      <c r="AI204" s="124"/>
    </row>
    <row r="205" spans="1:35" s="1" customFormat="1" hidden="1">
      <c r="A205" s="183"/>
      <c r="B205" s="214"/>
      <c r="C205" s="89"/>
      <c r="D205" s="48"/>
      <c r="E205" s="80"/>
      <c r="F205" s="90"/>
      <c r="G205" s="88"/>
      <c r="H205" s="142"/>
      <c r="I205" s="137"/>
      <c r="J205" s="151"/>
      <c r="K205" s="151"/>
      <c r="L205" s="151"/>
      <c r="M205" s="151"/>
      <c r="N205" s="151"/>
      <c r="O205" s="151"/>
      <c r="P205" s="151"/>
      <c r="Q205" s="151"/>
      <c r="R205" s="151"/>
      <c r="S205" s="140"/>
      <c r="T205" s="151"/>
      <c r="AH205" s="124"/>
      <c r="AI205" s="124"/>
    </row>
    <row r="206" spans="1:35" s="1" customFormat="1" hidden="1">
      <c r="A206" s="48"/>
      <c r="B206" s="49"/>
      <c r="C206" s="89"/>
      <c r="D206" s="48"/>
      <c r="E206" s="80"/>
      <c r="F206" s="90"/>
      <c r="G206" s="88"/>
      <c r="H206" s="142"/>
      <c r="I206" s="137"/>
      <c r="J206" s="151"/>
      <c r="K206" s="151"/>
      <c r="L206" s="151"/>
      <c r="M206" s="151"/>
      <c r="N206" s="151"/>
      <c r="O206" s="151"/>
      <c r="P206" s="151"/>
      <c r="Q206" s="151"/>
      <c r="R206" s="151"/>
      <c r="S206" s="140"/>
      <c r="T206" s="151"/>
      <c r="AH206" s="124"/>
      <c r="AI206" s="124"/>
    </row>
    <row r="207" spans="1:35" s="1" customFormat="1" hidden="1">
      <c r="A207" s="131"/>
      <c r="B207" s="213" t="s">
        <v>8</v>
      </c>
      <c r="C207" s="50"/>
      <c r="D207" s="48"/>
      <c r="E207" s="80"/>
      <c r="F207" s="90"/>
      <c r="G207" s="88"/>
      <c r="H207" s="142"/>
      <c r="I207" s="159"/>
      <c r="J207" s="125">
        <f t="shared" ref="J207:T207" si="50">SUM(J203:J206)</f>
        <v>0</v>
      </c>
      <c r="K207" s="125">
        <f t="shared" si="50"/>
        <v>0</v>
      </c>
      <c r="L207" s="125">
        <f t="shared" si="50"/>
        <v>0</v>
      </c>
      <c r="M207" s="125">
        <f t="shared" si="50"/>
        <v>0</v>
      </c>
      <c r="N207" s="125">
        <f t="shared" si="50"/>
        <v>0</v>
      </c>
      <c r="O207" s="125">
        <f t="shared" si="50"/>
        <v>0</v>
      </c>
      <c r="P207" s="125">
        <f t="shared" si="50"/>
        <v>0</v>
      </c>
      <c r="Q207" s="125">
        <f t="shared" si="50"/>
        <v>0</v>
      </c>
      <c r="R207" s="125">
        <f t="shared" si="50"/>
        <v>0</v>
      </c>
      <c r="S207" s="125">
        <f t="shared" si="50"/>
        <v>0</v>
      </c>
      <c r="T207" s="125">
        <f t="shared" si="50"/>
        <v>0</v>
      </c>
      <c r="AH207" s="124"/>
      <c r="AI207" s="124"/>
    </row>
    <row r="208" spans="1:35" s="1" customFormat="1">
      <c r="A208" s="40"/>
      <c r="B208" s="91"/>
      <c r="C208" s="89"/>
      <c r="D208" s="48"/>
      <c r="E208" s="80"/>
      <c r="F208" s="90"/>
      <c r="G208" s="88"/>
      <c r="H208" s="130">
        <v>18000171</v>
      </c>
      <c r="I208" s="137">
        <v>43404</v>
      </c>
      <c r="J208" s="151">
        <v>425.4</v>
      </c>
      <c r="K208" s="151">
        <v>425.4</v>
      </c>
      <c r="L208" s="151"/>
      <c r="M208" s="151"/>
      <c r="N208" s="151">
        <v>425.4</v>
      </c>
      <c r="O208" s="151"/>
      <c r="P208" s="151"/>
      <c r="Q208" s="151"/>
      <c r="R208" s="151"/>
      <c r="S208" s="140">
        <f>J208-O208-P208-T208</f>
        <v>0</v>
      </c>
      <c r="T208" s="151">
        <v>425.4</v>
      </c>
      <c r="U208" s="174">
        <v>383.36</v>
      </c>
      <c r="V208" s="173" t="s">
        <v>103</v>
      </c>
      <c r="W208" s="173" t="s">
        <v>84</v>
      </c>
      <c r="AH208" s="124"/>
      <c r="AI208" s="124"/>
    </row>
    <row r="209" spans="1:35" s="1" customFormat="1">
      <c r="A209" s="133">
        <v>21</v>
      </c>
      <c r="B209" s="171" t="s">
        <v>80</v>
      </c>
      <c r="C209" s="89"/>
      <c r="D209" s="48"/>
      <c r="E209" s="80"/>
      <c r="F209" s="90"/>
      <c r="G209" s="88"/>
      <c r="H209" s="130"/>
      <c r="I209" s="137"/>
      <c r="J209" s="151"/>
      <c r="K209" s="151"/>
      <c r="L209" s="151"/>
      <c r="M209" s="151"/>
      <c r="N209" s="151"/>
      <c r="O209" s="151"/>
      <c r="P209" s="151"/>
      <c r="Q209" s="151"/>
      <c r="R209" s="151"/>
      <c r="S209" s="140"/>
      <c r="T209" s="151"/>
      <c r="AH209" s="124"/>
      <c r="AI209" s="124"/>
    </row>
    <row r="210" spans="1:35" s="1" customFormat="1">
      <c r="A210" s="48"/>
      <c r="B210" s="47"/>
      <c r="C210" s="89"/>
      <c r="D210" s="48"/>
      <c r="E210" s="80"/>
      <c r="F210" s="90"/>
      <c r="G210" s="88"/>
      <c r="H210" s="130" t="s">
        <v>134</v>
      </c>
      <c r="I210" s="137"/>
      <c r="J210" s="151"/>
      <c r="K210" s="151"/>
      <c r="L210" s="151"/>
      <c r="M210" s="151"/>
      <c r="N210" s="151"/>
      <c r="O210" s="151"/>
      <c r="P210" s="151"/>
      <c r="Q210" s="151"/>
      <c r="R210" s="151"/>
      <c r="S210" s="140"/>
      <c r="T210" s="151"/>
      <c r="AH210" s="124"/>
      <c r="AI210" s="124"/>
    </row>
    <row r="211" spans="1:35" s="1" customFormat="1">
      <c r="A211" s="131"/>
      <c r="B211" s="213" t="s">
        <v>8</v>
      </c>
      <c r="C211" s="50"/>
      <c r="D211" s="48"/>
      <c r="E211" s="80"/>
      <c r="F211" s="90"/>
      <c r="G211" s="88"/>
      <c r="H211" s="142"/>
      <c r="I211" s="159"/>
      <c r="J211" s="125">
        <f>SUM(J208:J210)</f>
        <v>425.4</v>
      </c>
      <c r="K211" s="125">
        <f t="shared" ref="K211:AH211" si="51">SUM(K208:K210)</f>
        <v>425.4</v>
      </c>
      <c r="L211" s="125">
        <f>SUM(L208:L210)</f>
        <v>0</v>
      </c>
      <c r="M211" s="125">
        <f t="shared" ref="M211:N211" si="52">SUM(M208:M210)</f>
        <v>0</v>
      </c>
      <c r="N211" s="125">
        <f t="shared" si="52"/>
        <v>425.4</v>
      </c>
      <c r="O211" s="125">
        <f t="shared" si="51"/>
        <v>0</v>
      </c>
      <c r="P211" s="125">
        <f t="shared" si="51"/>
        <v>0</v>
      </c>
      <c r="Q211" s="125">
        <f t="shared" si="51"/>
        <v>0</v>
      </c>
      <c r="R211" s="125">
        <f t="shared" si="51"/>
        <v>0</v>
      </c>
      <c r="S211" s="125">
        <f t="shared" si="51"/>
        <v>0</v>
      </c>
      <c r="T211" s="125">
        <f t="shared" si="51"/>
        <v>425.4</v>
      </c>
      <c r="U211" s="125">
        <f t="shared" si="51"/>
        <v>383.36</v>
      </c>
      <c r="V211" s="125">
        <f t="shared" si="51"/>
        <v>0</v>
      </c>
      <c r="W211" s="125">
        <f t="shared" si="51"/>
        <v>0</v>
      </c>
      <c r="X211" s="125">
        <f t="shared" si="51"/>
        <v>0</v>
      </c>
      <c r="Y211" s="125">
        <f t="shared" si="51"/>
        <v>0</v>
      </c>
      <c r="Z211" s="125">
        <f t="shared" si="51"/>
        <v>0</v>
      </c>
      <c r="AA211" s="125">
        <f t="shared" si="51"/>
        <v>0</v>
      </c>
      <c r="AB211" s="125">
        <f t="shared" si="51"/>
        <v>0</v>
      </c>
      <c r="AC211" s="125">
        <f t="shared" si="51"/>
        <v>0</v>
      </c>
      <c r="AD211" s="125">
        <f t="shared" si="51"/>
        <v>0</v>
      </c>
      <c r="AE211" s="125">
        <f t="shared" si="51"/>
        <v>0</v>
      </c>
      <c r="AF211" s="125">
        <f t="shared" si="51"/>
        <v>0</v>
      </c>
      <c r="AG211" s="125">
        <f t="shared" si="51"/>
        <v>0</v>
      </c>
      <c r="AH211" s="125">
        <f t="shared" si="51"/>
        <v>0</v>
      </c>
      <c r="AI211" s="124"/>
    </row>
    <row r="212" spans="1:35" s="1" customFormat="1">
      <c r="A212" s="132"/>
      <c r="B212" s="213"/>
      <c r="C212" s="89"/>
      <c r="D212" s="48"/>
      <c r="E212" s="80"/>
      <c r="F212" s="90"/>
      <c r="G212" s="88"/>
      <c r="H212" s="182" t="s">
        <v>143</v>
      </c>
      <c r="I212" s="137">
        <v>43373</v>
      </c>
      <c r="J212" s="138">
        <v>1852.76</v>
      </c>
      <c r="K212" s="138">
        <v>1852.76</v>
      </c>
      <c r="L212" s="138">
        <v>1852.76</v>
      </c>
      <c r="M212" s="138"/>
      <c r="N212" s="138"/>
      <c r="O212" s="130"/>
      <c r="P212" s="130"/>
      <c r="Q212" s="130"/>
      <c r="R212" s="130"/>
      <c r="S212" s="140">
        <f>J212-O212-P212-T212</f>
        <v>1852.76</v>
      </c>
      <c r="T212" s="138">
        <v>0</v>
      </c>
      <c r="U212" s="174">
        <v>973.27</v>
      </c>
      <c r="V212" s="173" t="s">
        <v>94</v>
      </c>
      <c r="W212" s="173" t="s">
        <v>93</v>
      </c>
      <c r="AH212" s="124"/>
      <c r="AI212" s="124"/>
    </row>
    <row r="213" spans="1:35" s="1" customFormat="1">
      <c r="A213" s="131">
        <v>22</v>
      </c>
      <c r="B213" s="214" t="s">
        <v>72</v>
      </c>
      <c r="C213" s="89"/>
      <c r="D213" s="48"/>
      <c r="E213" s="80"/>
      <c r="F213" s="90"/>
      <c r="G213" s="88"/>
      <c r="H213" s="182"/>
      <c r="I213" s="137"/>
      <c r="J213" s="138"/>
      <c r="K213" s="138"/>
      <c r="L213" s="138"/>
      <c r="M213" s="138"/>
      <c r="N213" s="138"/>
      <c r="O213" s="130"/>
      <c r="P213" s="130"/>
      <c r="Q213" s="130"/>
      <c r="R213" s="130"/>
      <c r="S213" s="140"/>
      <c r="T213" s="138"/>
      <c r="AH213" s="124"/>
      <c r="AI213" s="124"/>
    </row>
    <row r="214" spans="1:35" s="1" customFormat="1">
      <c r="A214" s="134"/>
      <c r="B214" s="49"/>
      <c r="C214" s="89"/>
      <c r="D214" s="48"/>
      <c r="E214" s="80"/>
      <c r="F214" s="90"/>
      <c r="G214" s="88"/>
      <c r="H214" s="142"/>
      <c r="I214" s="146"/>
      <c r="J214" s="150"/>
      <c r="K214" s="150"/>
      <c r="L214" s="150"/>
      <c r="M214" s="150"/>
      <c r="N214" s="150"/>
      <c r="O214" s="150"/>
      <c r="P214" s="150"/>
      <c r="Q214" s="150"/>
      <c r="R214" s="150"/>
      <c r="S214" s="140">
        <f>J214-O214-P214-T214</f>
        <v>0</v>
      </c>
      <c r="T214" s="150"/>
      <c r="AH214" s="124"/>
      <c r="AI214" s="124"/>
    </row>
    <row r="215" spans="1:35" s="1" customFormat="1">
      <c r="A215" s="131"/>
      <c r="B215" s="106" t="s">
        <v>8</v>
      </c>
      <c r="C215" s="50"/>
      <c r="D215" s="48"/>
      <c r="E215" s="80"/>
      <c r="F215" s="90"/>
      <c r="G215" s="88"/>
      <c r="H215" s="142"/>
      <c r="I215" s="159"/>
      <c r="J215" s="125">
        <f t="shared" ref="J215:AH215" si="53">SUM(J212:J214)</f>
        <v>1852.76</v>
      </c>
      <c r="K215" s="125">
        <f t="shared" si="53"/>
        <v>1852.76</v>
      </c>
      <c r="L215" s="125">
        <f t="shared" si="53"/>
        <v>1852.76</v>
      </c>
      <c r="M215" s="125">
        <f t="shared" si="53"/>
        <v>0</v>
      </c>
      <c r="N215" s="125">
        <f t="shared" si="53"/>
        <v>0</v>
      </c>
      <c r="O215" s="125">
        <f t="shared" si="53"/>
        <v>0</v>
      </c>
      <c r="P215" s="125">
        <f t="shared" si="53"/>
        <v>0</v>
      </c>
      <c r="Q215" s="125">
        <f t="shared" si="53"/>
        <v>0</v>
      </c>
      <c r="R215" s="125">
        <f t="shared" si="53"/>
        <v>0</v>
      </c>
      <c r="S215" s="125">
        <f t="shared" si="53"/>
        <v>1852.76</v>
      </c>
      <c r="T215" s="125">
        <f t="shared" si="53"/>
        <v>0</v>
      </c>
      <c r="U215" s="125">
        <f t="shared" si="53"/>
        <v>973.27</v>
      </c>
      <c r="V215" s="125">
        <f t="shared" si="53"/>
        <v>0</v>
      </c>
      <c r="W215" s="125">
        <f t="shared" si="53"/>
        <v>0</v>
      </c>
      <c r="X215" s="125">
        <f t="shared" si="53"/>
        <v>0</v>
      </c>
      <c r="Y215" s="125">
        <f t="shared" si="53"/>
        <v>0</v>
      </c>
      <c r="Z215" s="125">
        <f t="shared" si="53"/>
        <v>0</v>
      </c>
      <c r="AA215" s="125">
        <f t="shared" si="53"/>
        <v>0</v>
      </c>
      <c r="AB215" s="125">
        <f t="shared" si="53"/>
        <v>0</v>
      </c>
      <c r="AC215" s="125">
        <f t="shared" si="53"/>
        <v>0</v>
      </c>
      <c r="AD215" s="125">
        <f t="shared" si="53"/>
        <v>0</v>
      </c>
      <c r="AE215" s="125">
        <f t="shared" si="53"/>
        <v>0</v>
      </c>
      <c r="AF215" s="125">
        <f t="shared" si="53"/>
        <v>0</v>
      </c>
      <c r="AG215" s="125">
        <f t="shared" si="53"/>
        <v>0</v>
      </c>
      <c r="AH215" s="125">
        <f t="shared" si="53"/>
        <v>0</v>
      </c>
      <c r="AI215" s="124"/>
    </row>
    <row r="216" spans="1:35" s="1" customFormat="1" hidden="1">
      <c r="A216" s="40"/>
      <c r="B216" s="213" t="s">
        <v>109</v>
      </c>
      <c r="C216" s="89"/>
      <c r="D216" s="48"/>
      <c r="E216" s="80"/>
      <c r="F216" s="90"/>
      <c r="G216" s="88"/>
      <c r="H216" s="142"/>
      <c r="I216" s="137"/>
      <c r="J216" s="151"/>
      <c r="K216" s="151"/>
      <c r="L216" s="151"/>
      <c r="M216" s="151"/>
      <c r="N216" s="151"/>
      <c r="O216" s="151"/>
      <c r="P216" s="151"/>
      <c r="Q216" s="151"/>
      <c r="R216" s="151"/>
      <c r="S216" s="140">
        <f>J216-O216-P216-T216</f>
        <v>0</v>
      </c>
      <c r="T216" s="151"/>
      <c r="U216" s="174">
        <v>4555.84</v>
      </c>
      <c r="V216" s="173" t="s">
        <v>102</v>
      </c>
      <c r="W216" s="173" t="s">
        <v>100</v>
      </c>
      <c r="AH216" s="124"/>
      <c r="AI216" s="124"/>
    </row>
    <row r="217" spans="1:35" s="1" customFormat="1" hidden="1">
      <c r="A217" s="133">
        <v>22</v>
      </c>
      <c r="B217" s="214" t="s">
        <v>110</v>
      </c>
      <c r="C217" s="89"/>
      <c r="D217" s="48"/>
      <c r="E217" s="80"/>
      <c r="F217" s="90"/>
      <c r="G217" s="88"/>
      <c r="H217" s="142"/>
      <c r="I217" s="137"/>
      <c r="J217" s="151"/>
      <c r="K217" s="151"/>
      <c r="L217" s="151"/>
      <c r="M217" s="151"/>
      <c r="N217" s="151"/>
      <c r="O217" s="151"/>
      <c r="P217" s="151"/>
      <c r="Q217" s="151"/>
      <c r="R217" s="151"/>
      <c r="S217" s="140"/>
      <c r="T217" s="151"/>
      <c r="AH217" s="124"/>
      <c r="AI217" s="124"/>
    </row>
    <row r="218" spans="1:35" s="1" customFormat="1" hidden="1">
      <c r="A218" s="48"/>
      <c r="B218" s="49"/>
      <c r="C218" s="89"/>
      <c r="D218" s="48"/>
      <c r="E218" s="80"/>
      <c r="F218" s="90"/>
      <c r="G218" s="88"/>
      <c r="H218" s="142"/>
      <c r="I218" s="137"/>
      <c r="J218" s="151"/>
      <c r="K218" s="151"/>
      <c r="L218" s="151"/>
      <c r="M218" s="151"/>
      <c r="N218" s="151"/>
      <c r="O218" s="151"/>
      <c r="P218" s="151"/>
      <c r="Q218" s="151"/>
      <c r="R218" s="151"/>
      <c r="S218" s="140"/>
      <c r="T218" s="151"/>
      <c r="AH218" s="124"/>
      <c r="AI218" s="124"/>
    </row>
    <row r="219" spans="1:35" s="1" customFormat="1" hidden="1">
      <c r="A219" s="131"/>
      <c r="B219" s="213" t="s">
        <v>8</v>
      </c>
      <c r="C219" s="50"/>
      <c r="D219" s="48"/>
      <c r="E219" s="80"/>
      <c r="F219" s="90"/>
      <c r="G219" s="88"/>
      <c r="H219" s="142"/>
      <c r="I219" s="159"/>
      <c r="J219" s="125">
        <f>SUM(J216:J218)</f>
        <v>0</v>
      </c>
      <c r="K219" s="125">
        <f t="shared" ref="K219:AH219" si="54">SUM(K216:K218)</f>
        <v>0</v>
      </c>
      <c r="L219" s="125">
        <f t="shared" si="54"/>
        <v>0</v>
      </c>
      <c r="M219" s="125">
        <f t="shared" si="54"/>
        <v>0</v>
      </c>
      <c r="N219" s="125">
        <f t="shared" si="54"/>
        <v>0</v>
      </c>
      <c r="O219" s="125">
        <f t="shared" si="54"/>
        <v>0</v>
      </c>
      <c r="P219" s="125">
        <f t="shared" si="54"/>
        <v>0</v>
      </c>
      <c r="Q219" s="125">
        <f t="shared" si="54"/>
        <v>0</v>
      </c>
      <c r="R219" s="125">
        <f t="shared" si="54"/>
        <v>0</v>
      </c>
      <c r="S219" s="125">
        <f t="shared" si="54"/>
        <v>0</v>
      </c>
      <c r="T219" s="125">
        <f t="shared" si="54"/>
        <v>0</v>
      </c>
      <c r="U219" s="125">
        <f t="shared" si="54"/>
        <v>4555.84</v>
      </c>
      <c r="V219" s="125">
        <f t="shared" si="54"/>
        <v>0</v>
      </c>
      <c r="W219" s="125">
        <f t="shared" si="54"/>
        <v>0</v>
      </c>
      <c r="X219" s="125">
        <f t="shared" si="54"/>
        <v>0</v>
      </c>
      <c r="Y219" s="125">
        <f t="shared" si="54"/>
        <v>0</v>
      </c>
      <c r="Z219" s="125">
        <f t="shared" si="54"/>
        <v>0</v>
      </c>
      <c r="AA219" s="125">
        <f t="shared" si="54"/>
        <v>0</v>
      </c>
      <c r="AB219" s="125">
        <f t="shared" si="54"/>
        <v>0</v>
      </c>
      <c r="AC219" s="125">
        <f t="shared" si="54"/>
        <v>0</v>
      </c>
      <c r="AD219" s="125">
        <f t="shared" si="54"/>
        <v>0</v>
      </c>
      <c r="AE219" s="125">
        <f t="shared" si="54"/>
        <v>0</v>
      </c>
      <c r="AF219" s="125">
        <f t="shared" si="54"/>
        <v>0</v>
      </c>
      <c r="AG219" s="125">
        <f t="shared" si="54"/>
        <v>0</v>
      </c>
      <c r="AH219" s="125">
        <f t="shared" si="54"/>
        <v>0</v>
      </c>
      <c r="AI219" s="124"/>
    </row>
    <row r="220" spans="1:35" s="1" customFormat="1">
      <c r="A220" s="132"/>
      <c r="B220" s="213"/>
      <c r="C220" s="89"/>
      <c r="D220" s="48"/>
      <c r="E220" s="80"/>
      <c r="F220" s="90"/>
      <c r="G220" s="88"/>
      <c r="H220" s="142">
        <v>2592</v>
      </c>
      <c r="I220" s="137">
        <v>43371</v>
      </c>
      <c r="J220" s="151">
        <v>4153.1400000000003</v>
      </c>
      <c r="K220" s="151">
        <v>4153.1400000000003</v>
      </c>
      <c r="L220" s="151">
        <v>4153.1400000000003</v>
      </c>
      <c r="M220" s="151"/>
      <c r="N220" s="151"/>
      <c r="O220" s="151"/>
      <c r="P220" s="151"/>
      <c r="Q220" s="151"/>
      <c r="R220" s="151"/>
      <c r="S220" s="140">
        <f>J220-O220-P220-T220</f>
        <v>4153.1400000000003</v>
      </c>
      <c r="T220" s="151">
        <v>0</v>
      </c>
      <c r="U220" s="173" t="s">
        <v>88</v>
      </c>
      <c r="V220" s="174">
        <v>2134.3200000000002</v>
      </c>
      <c r="W220" s="173" t="s">
        <v>87</v>
      </c>
      <c r="X220" s="173" t="s">
        <v>86</v>
      </c>
      <c r="Y220" s="174">
        <v>2134.3200000000002</v>
      </c>
      <c r="Z220" s="173" t="s">
        <v>85</v>
      </c>
      <c r="AA220" s="173" t="s">
        <v>84</v>
      </c>
      <c r="AH220" s="124"/>
      <c r="AI220" s="124"/>
    </row>
    <row r="221" spans="1:35" s="1" customFormat="1">
      <c r="A221" s="131">
        <v>23</v>
      </c>
      <c r="B221" s="214" t="s">
        <v>148</v>
      </c>
      <c r="C221" s="89"/>
      <c r="D221" s="48"/>
      <c r="E221" s="80"/>
      <c r="F221" s="90"/>
      <c r="G221" s="88"/>
      <c r="H221" s="142"/>
      <c r="I221" s="188"/>
      <c r="J221" s="151"/>
      <c r="K221" s="151"/>
      <c r="L221" s="151"/>
      <c r="M221" s="151"/>
      <c r="N221" s="151"/>
      <c r="O221" s="151"/>
      <c r="P221" s="151"/>
      <c r="Q221" s="151"/>
      <c r="R221" s="151"/>
      <c r="S221" s="140">
        <f>J221-O221-P221-T221</f>
        <v>0</v>
      </c>
      <c r="T221" s="138"/>
      <c r="AH221" s="124"/>
      <c r="AI221" s="124"/>
    </row>
    <row r="222" spans="1:35" s="1" customFormat="1">
      <c r="A222" s="134"/>
      <c r="B222" s="49"/>
      <c r="C222" s="89"/>
      <c r="D222" s="48"/>
      <c r="E222" s="80"/>
      <c r="F222" s="90"/>
      <c r="G222" s="88"/>
      <c r="H222" s="142"/>
      <c r="I222" s="159"/>
      <c r="J222" s="151"/>
      <c r="K222" s="151"/>
      <c r="L222" s="151"/>
      <c r="M222" s="151"/>
      <c r="N222" s="151"/>
      <c r="O222" s="151"/>
      <c r="P222" s="151"/>
      <c r="Q222" s="151"/>
      <c r="R222" s="151"/>
      <c r="S222" s="140">
        <f>J222-O222-P222-T222</f>
        <v>0</v>
      </c>
      <c r="T222" s="151"/>
      <c r="AH222" s="124"/>
      <c r="AI222" s="124"/>
    </row>
    <row r="223" spans="1:35" s="1" customFormat="1">
      <c r="A223" s="131"/>
      <c r="B223" s="23" t="s">
        <v>8</v>
      </c>
      <c r="C223" s="50"/>
      <c r="D223" s="48"/>
      <c r="E223" s="80"/>
      <c r="F223" s="90"/>
      <c r="G223" s="88"/>
      <c r="H223" s="142"/>
      <c r="I223" s="159"/>
      <c r="J223" s="125">
        <f>SUM(J220:J222)</f>
        <v>4153.1400000000003</v>
      </c>
      <c r="K223" s="125">
        <f t="shared" ref="K223:T223" si="55">SUM(K220:K222)</f>
        <v>4153.1400000000003</v>
      </c>
      <c r="L223" s="125">
        <f t="shared" si="55"/>
        <v>4153.1400000000003</v>
      </c>
      <c r="M223" s="125">
        <f t="shared" si="55"/>
        <v>0</v>
      </c>
      <c r="N223" s="125">
        <f t="shared" si="55"/>
        <v>0</v>
      </c>
      <c r="O223" s="125">
        <f t="shared" si="55"/>
        <v>0</v>
      </c>
      <c r="P223" s="125">
        <f t="shared" si="55"/>
        <v>0</v>
      </c>
      <c r="Q223" s="125"/>
      <c r="R223" s="125">
        <f t="shared" si="55"/>
        <v>0</v>
      </c>
      <c r="S223" s="125">
        <f t="shared" si="55"/>
        <v>4153.1400000000003</v>
      </c>
      <c r="T223" s="125">
        <f t="shared" si="55"/>
        <v>0</v>
      </c>
      <c r="AH223" s="124"/>
      <c r="AI223" s="124"/>
    </row>
    <row r="224" spans="1:35" s="1" customFormat="1" ht="15.75" customHeight="1">
      <c r="A224" s="132"/>
      <c r="B224" s="213"/>
      <c r="C224" s="89"/>
      <c r="D224" s="48"/>
      <c r="E224" s="80"/>
      <c r="F224" s="90"/>
      <c r="G224" s="88"/>
      <c r="H224" s="142">
        <v>23288</v>
      </c>
      <c r="I224" s="137">
        <v>43404</v>
      </c>
      <c r="J224" s="151">
        <v>263.5</v>
      </c>
      <c r="K224" s="151">
        <v>263.5</v>
      </c>
      <c r="L224" s="151"/>
      <c r="M224" s="151"/>
      <c r="N224" s="151">
        <v>263.5</v>
      </c>
      <c r="O224" s="151"/>
      <c r="P224" s="151"/>
      <c r="Q224" s="151"/>
      <c r="R224" s="151"/>
      <c r="S224" s="140">
        <f>J224-O224-P224-T224</f>
        <v>0</v>
      </c>
      <c r="T224" s="151">
        <v>263.5</v>
      </c>
      <c r="AH224" s="124"/>
      <c r="AI224" s="124"/>
    </row>
    <row r="225" spans="1:35" s="1" customFormat="1">
      <c r="A225" s="131">
        <v>24</v>
      </c>
      <c r="B225" s="214" t="s">
        <v>124</v>
      </c>
      <c r="C225" s="89"/>
      <c r="D225" s="48"/>
      <c r="E225" s="80"/>
      <c r="F225" s="90"/>
      <c r="G225" s="88"/>
      <c r="H225" s="142"/>
      <c r="I225" s="137"/>
      <c r="J225" s="151"/>
      <c r="K225" s="151"/>
      <c r="L225" s="151"/>
      <c r="M225" s="151"/>
      <c r="N225" s="151"/>
      <c r="O225" s="151"/>
      <c r="P225" s="151"/>
      <c r="Q225" s="151"/>
      <c r="R225" s="151"/>
      <c r="S225" s="140"/>
      <c r="T225" s="151"/>
      <c r="AH225" s="124"/>
      <c r="AI225" s="124"/>
    </row>
    <row r="226" spans="1:35" s="1" customFormat="1">
      <c r="A226" s="134"/>
      <c r="B226" s="49"/>
      <c r="C226" s="89"/>
      <c r="D226" s="48"/>
      <c r="E226" s="80"/>
      <c r="F226" s="90"/>
      <c r="G226" s="88"/>
      <c r="H226" s="142"/>
      <c r="I226" s="159"/>
      <c r="J226" s="151"/>
      <c r="K226" s="151"/>
      <c r="L226" s="151"/>
      <c r="M226" s="151"/>
      <c r="N226" s="151"/>
      <c r="O226" s="151"/>
      <c r="P226" s="151"/>
      <c r="Q226" s="151"/>
      <c r="R226" s="151"/>
      <c r="S226" s="140">
        <f>J226-O226-P226-T226</f>
        <v>0</v>
      </c>
      <c r="T226" s="151"/>
      <c r="AH226" s="124"/>
      <c r="AI226" s="124"/>
    </row>
    <row r="227" spans="1:35" s="1" customFormat="1">
      <c r="A227" s="132"/>
      <c r="B227" s="213" t="s">
        <v>8</v>
      </c>
      <c r="C227" s="50"/>
      <c r="D227" s="48"/>
      <c r="E227" s="80"/>
      <c r="F227" s="90"/>
      <c r="G227" s="88"/>
      <c r="H227" s="142"/>
      <c r="I227" s="159"/>
      <c r="J227" s="125">
        <f>SUM(J224:J226)</f>
        <v>263.5</v>
      </c>
      <c r="K227" s="125">
        <f t="shared" ref="K227:T227" si="56">SUM(K224:K226)</f>
        <v>263.5</v>
      </c>
      <c r="L227" s="125">
        <f t="shared" si="56"/>
        <v>0</v>
      </c>
      <c r="M227" s="125">
        <f t="shared" si="56"/>
        <v>0</v>
      </c>
      <c r="N227" s="125">
        <f t="shared" si="56"/>
        <v>263.5</v>
      </c>
      <c r="O227" s="125">
        <f t="shared" si="56"/>
        <v>0</v>
      </c>
      <c r="P227" s="125">
        <f t="shared" si="56"/>
        <v>0</v>
      </c>
      <c r="Q227" s="125"/>
      <c r="R227" s="125">
        <f t="shared" si="56"/>
        <v>0</v>
      </c>
      <c r="S227" s="125">
        <f t="shared" si="56"/>
        <v>0</v>
      </c>
      <c r="T227" s="125">
        <f t="shared" si="56"/>
        <v>263.5</v>
      </c>
      <c r="AH227" s="124"/>
      <c r="AI227" s="124"/>
    </row>
    <row r="228" spans="1:35" s="1" customFormat="1" hidden="1">
      <c r="A228" s="132"/>
      <c r="B228" s="22"/>
      <c r="C228" s="89"/>
      <c r="D228" s="48"/>
      <c r="E228" s="80"/>
      <c r="F228" s="90"/>
      <c r="G228" s="88"/>
      <c r="H228" s="142"/>
      <c r="I228" s="137"/>
      <c r="J228" s="151"/>
      <c r="K228" s="151"/>
      <c r="L228" s="125"/>
      <c r="M228" s="151"/>
      <c r="N228" s="151"/>
      <c r="O228" s="125"/>
      <c r="P228" s="125"/>
      <c r="Q228" s="125"/>
      <c r="R228" s="125"/>
      <c r="S228" s="140">
        <f>J228-O228-P228-T228</f>
        <v>0</v>
      </c>
      <c r="T228" s="151"/>
      <c r="AH228" s="124"/>
      <c r="AI228" s="124"/>
    </row>
    <row r="229" spans="1:35" s="1" customFormat="1" hidden="1">
      <c r="A229" s="131">
        <v>25</v>
      </c>
      <c r="B229" s="106" t="s">
        <v>132</v>
      </c>
      <c r="C229" s="89"/>
      <c r="D229" s="48"/>
      <c r="E229" s="80"/>
      <c r="F229" s="90"/>
      <c r="G229" s="88"/>
      <c r="H229" s="142"/>
      <c r="I229" s="159"/>
      <c r="J229" s="125"/>
      <c r="K229" s="125"/>
      <c r="L229" s="125"/>
      <c r="M229" s="125"/>
      <c r="N229" s="125"/>
      <c r="O229" s="125"/>
      <c r="P229" s="125"/>
      <c r="Q229" s="125"/>
      <c r="R229" s="125"/>
      <c r="S229" s="140">
        <f>J229-O229-P229-T229</f>
        <v>0</v>
      </c>
      <c r="T229" s="125"/>
      <c r="AH229" s="124"/>
      <c r="AI229" s="124"/>
    </row>
    <row r="230" spans="1:35" s="1" customFormat="1" hidden="1">
      <c r="A230" s="134"/>
      <c r="B230" s="106"/>
      <c r="C230" s="89"/>
      <c r="D230" s="48"/>
      <c r="E230" s="80"/>
      <c r="F230" s="90"/>
      <c r="G230" s="88"/>
      <c r="H230" s="142"/>
      <c r="I230" s="159"/>
      <c r="J230" s="125"/>
      <c r="K230" s="125"/>
      <c r="L230" s="125"/>
      <c r="M230" s="125"/>
      <c r="N230" s="125"/>
      <c r="O230" s="125"/>
      <c r="P230" s="125"/>
      <c r="Q230" s="125"/>
      <c r="R230" s="125"/>
      <c r="S230" s="140">
        <f>J230-O230-P230-T230</f>
        <v>0</v>
      </c>
      <c r="T230" s="125"/>
      <c r="AH230" s="124"/>
      <c r="AI230" s="124"/>
    </row>
    <row r="231" spans="1:35" s="1" customFormat="1" hidden="1">
      <c r="A231" s="131"/>
      <c r="B231" s="213" t="s">
        <v>8</v>
      </c>
      <c r="C231" s="50"/>
      <c r="D231" s="48"/>
      <c r="E231" s="80"/>
      <c r="F231" s="90"/>
      <c r="G231" s="88"/>
      <c r="H231" s="142"/>
      <c r="I231" s="159"/>
      <c r="J231" s="125">
        <f>SUM(J228:J230)</f>
        <v>0</v>
      </c>
      <c r="K231" s="125">
        <f t="shared" ref="K231:T231" si="57">SUM(K228:K230)</f>
        <v>0</v>
      </c>
      <c r="L231" s="125">
        <f t="shared" si="57"/>
        <v>0</v>
      </c>
      <c r="M231" s="125">
        <f t="shared" si="57"/>
        <v>0</v>
      </c>
      <c r="N231" s="125">
        <f t="shared" si="57"/>
        <v>0</v>
      </c>
      <c r="O231" s="125">
        <f t="shared" si="57"/>
        <v>0</v>
      </c>
      <c r="P231" s="125">
        <f t="shared" si="57"/>
        <v>0</v>
      </c>
      <c r="Q231" s="125"/>
      <c r="R231" s="125">
        <f t="shared" si="57"/>
        <v>0</v>
      </c>
      <c r="S231" s="125">
        <f t="shared" si="57"/>
        <v>0</v>
      </c>
      <c r="T231" s="125">
        <f t="shared" si="57"/>
        <v>0</v>
      </c>
      <c r="AH231" s="124"/>
      <c r="AI231" s="124"/>
    </row>
    <row r="232" spans="1:35" s="1" customFormat="1">
      <c r="A232" s="132"/>
      <c r="B232" s="213"/>
      <c r="C232" s="89"/>
      <c r="D232" s="48"/>
      <c r="E232" s="80"/>
      <c r="F232" s="90"/>
      <c r="G232" s="88"/>
      <c r="H232" s="142">
        <v>7443</v>
      </c>
      <c r="I232" s="137">
        <v>43404</v>
      </c>
      <c r="J232" s="151">
        <v>252.52</v>
      </c>
      <c r="K232" s="151">
        <v>252.52</v>
      </c>
      <c r="L232" s="151"/>
      <c r="M232" s="125"/>
      <c r="N232" s="151">
        <v>252.52</v>
      </c>
      <c r="O232" s="125"/>
      <c r="P232" s="125"/>
      <c r="Q232" s="125"/>
      <c r="R232" s="125"/>
      <c r="S232" s="140">
        <f>J232-O232-P232-T232</f>
        <v>252.52</v>
      </c>
      <c r="T232" s="151">
        <v>0</v>
      </c>
      <c r="AH232" s="124"/>
      <c r="AI232" s="124"/>
    </row>
    <row r="233" spans="1:35" s="1" customFormat="1">
      <c r="A233" s="131">
        <v>25</v>
      </c>
      <c r="B233" s="214" t="s">
        <v>126</v>
      </c>
      <c r="C233" s="89"/>
      <c r="D233" s="48"/>
      <c r="E233" s="80"/>
      <c r="F233" s="90"/>
      <c r="G233" s="88"/>
      <c r="H233" s="142">
        <v>7442</v>
      </c>
      <c r="I233" s="137">
        <v>43404</v>
      </c>
      <c r="J233" s="151">
        <v>252.52</v>
      </c>
      <c r="K233" s="151">
        <v>252.52</v>
      </c>
      <c r="L233" s="151"/>
      <c r="M233" s="125"/>
      <c r="N233" s="151">
        <v>252.52</v>
      </c>
      <c r="O233" s="125"/>
      <c r="P233" s="125"/>
      <c r="Q233" s="125"/>
      <c r="R233" s="125"/>
      <c r="S233" s="140">
        <f>J233-O233-P233-T233</f>
        <v>252.52</v>
      </c>
      <c r="T233" s="151">
        <v>0</v>
      </c>
      <c r="AH233" s="124"/>
      <c r="AI233" s="124"/>
    </row>
    <row r="234" spans="1:35" s="1" customFormat="1">
      <c r="A234" s="134"/>
      <c r="B234" s="49"/>
      <c r="C234" s="89"/>
      <c r="D234" s="48"/>
      <c r="E234" s="80"/>
      <c r="F234" s="90"/>
      <c r="G234" s="88"/>
      <c r="H234" s="142">
        <v>7444</v>
      </c>
      <c r="I234" s="137">
        <v>43404</v>
      </c>
      <c r="J234" s="151">
        <v>252.52</v>
      </c>
      <c r="K234" s="151">
        <v>252.52</v>
      </c>
      <c r="L234" s="151"/>
      <c r="M234" s="125"/>
      <c r="N234" s="151">
        <v>252.52</v>
      </c>
      <c r="O234" s="125"/>
      <c r="P234" s="125"/>
      <c r="Q234" s="125"/>
      <c r="R234" s="125"/>
      <c r="S234" s="140">
        <f>J234-O234-P234-T234</f>
        <v>0</v>
      </c>
      <c r="T234" s="151">
        <v>252.52</v>
      </c>
      <c r="AH234" s="124"/>
      <c r="AI234" s="124"/>
    </row>
    <row r="235" spans="1:35" s="1" customFormat="1">
      <c r="A235" s="134"/>
      <c r="B235" s="49"/>
      <c r="C235" s="50"/>
      <c r="D235" s="48"/>
      <c r="E235" s="80"/>
      <c r="F235" s="90"/>
      <c r="G235" s="88"/>
      <c r="H235" s="142"/>
      <c r="I235" s="159"/>
      <c r="J235" s="125">
        <f>SUM(J232:J234)</f>
        <v>757.56000000000006</v>
      </c>
      <c r="K235" s="125">
        <f t="shared" ref="K235:S235" si="58">SUM(K232:K234)</f>
        <v>757.56000000000006</v>
      </c>
      <c r="L235" s="125">
        <f t="shared" si="58"/>
        <v>0</v>
      </c>
      <c r="M235" s="125">
        <f t="shared" si="58"/>
        <v>0</v>
      </c>
      <c r="N235" s="125">
        <f t="shared" si="58"/>
        <v>757.56000000000006</v>
      </c>
      <c r="O235" s="125">
        <f t="shared" si="58"/>
        <v>0</v>
      </c>
      <c r="P235" s="125">
        <f t="shared" si="58"/>
        <v>0</v>
      </c>
      <c r="Q235" s="125">
        <f t="shared" si="58"/>
        <v>0</v>
      </c>
      <c r="R235" s="125">
        <f t="shared" si="58"/>
        <v>0</v>
      </c>
      <c r="S235" s="125">
        <f t="shared" si="58"/>
        <v>505.04</v>
      </c>
      <c r="T235" s="125">
        <f>SUM(T232:T234)</f>
        <v>252.52</v>
      </c>
      <c r="AH235" s="124"/>
      <c r="AI235" s="124"/>
    </row>
    <row r="236" spans="1:35" s="1" customFormat="1" hidden="1">
      <c r="A236" s="169"/>
      <c r="B236" s="22" t="s">
        <v>130</v>
      </c>
      <c r="C236" s="50"/>
      <c r="D236" s="48"/>
      <c r="E236" s="80"/>
      <c r="F236" s="90"/>
      <c r="G236" s="88"/>
      <c r="H236" s="142"/>
      <c r="I236" s="137"/>
      <c r="J236" s="151"/>
      <c r="K236" s="151"/>
      <c r="L236" s="151"/>
      <c r="M236" s="125"/>
      <c r="N236" s="125"/>
      <c r="O236" s="125"/>
      <c r="P236" s="125"/>
      <c r="Q236" s="125"/>
      <c r="R236" s="125"/>
      <c r="S236" s="140"/>
      <c r="T236" s="151"/>
      <c r="AH236" s="124"/>
      <c r="AI236" s="124"/>
    </row>
    <row r="237" spans="1:35" s="1" customFormat="1" hidden="1">
      <c r="A237" s="168">
        <v>27</v>
      </c>
      <c r="B237" s="106" t="s">
        <v>131</v>
      </c>
      <c r="C237" s="50"/>
      <c r="D237" s="48"/>
      <c r="E237" s="80"/>
      <c r="F237" s="90"/>
      <c r="G237" s="88"/>
      <c r="H237" s="142"/>
      <c r="I237" s="159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AH237" s="124"/>
      <c r="AI237" s="124"/>
    </row>
    <row r="238" spans="1:35" s="1" customFormat="1" hidden="1">
      <c r="A238" s="187"/>
      <c r="B238" s="106"/>
      <c r="C238" s="50"/>
      <c r="D238" s="48"/>
      <c r="E238" s="80"/>
      <c r="F238" s="90"/>
      <c r="G238" s="88"/>
      <c r="H238" s="142"/>
      <c r="I238" s="159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AH238" s="124"/>
      <c r="AI238" s="124"/>
    </row>
    <row r="239" spans="1:35" s="1" customFormat="1" hidden="1">
      <c r="A239" s="170"/>
      <c r="B239" s="106"/>
      <c r="C239" s="50"/>
      <c r="D239" s="48"/>
      <c r="E239" s="80"/>
      <c r="F239" s="90"/>
      <c r="G239" s="88"/>
      <c r="H239" s="142"/>
      <c r="I239" s="159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AH239" s="124"/>
      <c r="AI239" s="124"/>
    </row>
    <row r="240" spans="1:35" s="1" customFormat="1" hidden="1">
      <c r="A240" s="21"/>
      <c r="B240" s="23" t="s">
        <v>8</v>
      </c>
      <c r="C240" s="50"/>
      <c r="D240" s="48"/>
      <c r="E240" s="80"/>
      <c r="F240" s="90"/>
      <c r="G240" s="88"/>
      <c r="H240" s="142"/>
      <c r="I240" s="159"/>
      <c r="J240" s="125">
        <f>SUM(J236:J239)</f>
        <v>0</v>
      </c>
      <c r="K240" s="125">
        <f t="shared" ref="K240:T240" si="59">SUM(K236:K239)</f>
        <v>0</v>
      </c>
      <c r="L240" s="125">
        <f t="shared" si="59"/>
        <v>0</v>
      </c>
      <c r="M240" s="125">
        <f t="shared" si="59"/>
        <v>0</v>
      </c>
      <c r="N240" s="125">
        <f t="shared" si="59"/>
        <v>0</v>
      </c>
      <c r="O240" s="125">
        <f t="shared" si="59"/>
        <v>0</v>
      </c>
      <c r="P240" s="125">
        <f t="shared" si="59"/>
        <v>0</v>
      </c>
      <c r="Q240" s="125">
        <f t="shared" si="59"/>
        <v>0</v>
      </c>
      <c r="R240" s="125">
        <f t="shared" si="59"/>
        <v>0</v>
      </c>
      <c r="S240" s="125">
        <f t="shared" si="59"/>
        <v>0</v>
      </c>
      <c r="T240" s="125">
        <f t="shared" si="59"/>
        <v>0</v>
      </c>
      <c r="AH240" s="124"/>
      <c r="AI240" s="124"/>
    </row>
    <row r="241" spans="1:35" s="1" customFormat="1" hidden="1">
      <c r="A241" s="185"/>
      <c r="B241" s="213"/>
      <c r="C241" s="89"/>
      <c r="D241" s="48"/>
      <c r="E241" s="80"/>
      <c r="F241" s="90"/>
      <c r="G241" s="88"/>
      <c r="H241" s="142"/>
      <c r="I241" s="137"/>
      <c r="J241" s="151"/>
      <c r="K241" s="151"/>
      <c r="L241" s="151"/>
      <c r="M241" s="125"/>
      <c r="N241" s="125"/>
      <c r="O241" s="125"/>
      <c r="P241" s="125"/>
      <c r="Q241" s="125"/>
      <c r="R241" s="125"/>
      <c r="S241" s="140">
        <f>J241-O241-P241-T241</f>
        <v>0</v>
      </c>
      <c r="T241" s="151"/>
      <c r="AH241" s="124"/>
      <c r="AI241" s="124"/>
    </row>
    <row r="242" spans="1:35" s="1" customFormat="1" hidden="1">
      <c r="A242" s="184">
        <v>26</v>
      </c>
      <c r="B242" s="214" t="s">
        <v>141</v>
      </c>
      <c r="C242" s="89"/>
      <c r="D242" s="48"/>
      <c r="E242" s="80"/>
      <c r="F242" s="90"/>
      <c r="G242" s="88"/>
      <c r="H242" s="142"/>
      <c r="I242" s="159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AH242" s="124"/>
      <c r="AI242" s="124"/>
    </row>
    <row r="243" spans="1:35" s="1" customFormat="1" hidden="1">
      <c r="A243" s="186"/>
      <c r="B243" s="49"/>
      <c r="C243" s="89"/>
      <c r="D243" s="48"/>
      <c r="E243" s="80"/>
      <c r="F243" s="90"/>
      <c r="G243" s="88"/>
      <c r="H243" s="142"/>
      <c r="I243" s="159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AH243" s="124"/>
      <c r="AI243" s="124"/>
    </row>
    <row r="244" spans="1:35" s="1" customFormat="1" hidden="1">
      <c r="A244" s="21"/>
      <c r="B244" s="214" t="s">
        <v>8</v>
      </c>
      <c r="C244" s="50"/>
      <c r="D244" s="48"/>
      <c r="E244" s="80"/>
      <c r="F244" s="90"/>
      <c r="G244" s="88"/>
      <c r="H244" s="142"/>
      <c r="I244" s="159"/>
      <c r="J244" s="125">
        <f>SUM(J241:J243)</f>
        <v>0</v>
      </c>
      <c r="K244" s="125">
        <f t="shared" ref="K244:T244" si="60">SUM(K241:K243)</f>
        <v>0</v>
      </c>
      <c r="L244" s="125">
        <f t="shared" si="60"/>
        <v>0</v>
      </c>
      <c r="M244" s="125">
        <f t="shared" si="60"/>
        <v>0</v>
      </c>
      <c r="N244" s="125">
        <f t="shared" si="60"/>
        <v>0</v>
      </c>
      <c r="O244" s="125">
        <f t="shared" si="60"/>
        <v>0</v>
      </c>
      <c r="P244" s="125">
        <f t="shared" si="60"/>
        <v>0</v>
      </c>
      <c r="Q244" s="125">
        <f t="shared" si="60"/>
        <v>0</v>
      </c>
      <c r="R244" s="125">
        <f t="shared" si="60"/>
        <v>0</v>
      </c>
      <c r="S244" s="125">
        <f t="shared" si="60"/>
        <v>0</v>
      </c>
      <c r="T244" s="125">
        <f t="shared" si="60"/>
        <v>0</v>
      </c>
      <c r="U244" s="125">
        <f t="shared" ref="U244:AH244" si="61">SUM(U235:U237)</f>
        <v>0</v>
      </c>
      <c r="V244" s="125">
        <f t="shared" si="61"/>
        <v>0</v>
      </c>
      <c r="W244" s="125">
        <f t="shared" si="61"/>
        <v>0</v>
      </c>
      <c r="X244" s="125">
        <f t="shared" si="61"/>
        <v>0</v>
      </c>
      <c r="Y244" s="125">
        <f t="shared" si="61"/>
        <v>0</v>
      </c>
      <c r="Z244" s="125">
        <f t="shared" si="61"/>
        <v>0</v>
      </c>
      <c r="AA244" s="125">
        <f t="shared" si="61"/>
        <v>0</v>
      </c>
      <c r="AB244" s="125">
        <f t="shared" si="61"/>
        <v>0</v>
      </c>
      <c r="AC244" s="125">
        <f t="shared" si="61"/>
        <v>0</v>
      </c>
      <c r="AD244" s="125">
        <f t="shared" si="61"/>
        <v>0</v>
      </c>
      <c r="AE244" s="125">
        <f t="shared" si="61"/>
        <v>0</v>
      </c>
      <c r="AF244" s="125">
        <f t="shared" si="61"/>
        <v>0</v>
      </c>
      <c r="AG244" s="125">
        <f t="shared" si="61"/>
        <v>0</v>
      </c>
      <c r="AH244" s="125">
        <f t="shared" si="61"/>
        <v>0</v>
      </c>
      <c r="AI244" s="124"/>
    </row>
    <row r="245" spans="1:35" s="1" customFormat="1" hidden="1">
      <c r="A245" s="121"/>
      <c r="B245" s="213"/>
      <c r="C245" s="89"/>
      <c r="D245" s="48"/>
      <c r="E245" s="80"/>
      <c r="F245" s="90"/>
      <c r="G245" s="88"/>
      <c r="H245" s="142"/>
      <c r="I245" s="137"/>
      <c r="J245" s="125"/>
      <c r="K245" s="125"/>
      <c r="L245" s="125"/>
      <c r="M245" s="125"/>
      <c r="N245" s="125"/>
      <c r="O245" s="125"/>
      <c r="P245" s="125"/>
      <c r="Q245" s="125"/>
      <c r="R245" s="125"/>
      <c r="S245" s="140">
        <f>J245-O245-P245-T245</f>
        <v>0</v>
      </c>
      <c r="T245" s="151"/>
      <c r="U245" s="125"/>
      <c r="V245" s="125"/>
      <c r="W245" s="125"/>
      <c r="X245" s="125"/>
      <c r="Y245" s="125"/>
      <c r="Z245" s="125"/>
      <c r="AA245" s="125"/>
      <c r="AB245" s="125"/>
      <c r="AC245" s="125"/>
      <c r="AD245" s="125"/>
      <c r="AE245" s="125"/>
      <c r="AF245" s="125"/>
      <c r="AG245" s="125"/>
      <c r="AH245" s="125"/>
      <c r="AI245" s="124"/>
    </row>
    <row r="246" spans="1:35" s="1" customFormat="1" hidden="1">
      <c r="A246" s="121">
        <v>27</v>
      </c>
      <c r="B246" s="214" t="s">
        <v>142</v>
      </c>
      <c r="C246" s="89"/>
      <c r="D246" s="48"/>
      <c r="E246" s="80"/>
      <c r="F246" s="90"/>
      <c r="G246" s="88"/>
      <c r="H246" s="142"/>
      <c r="I246" s="159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  <c r="AA246" s="125"/>
      <c r="AB246" s="125"/>
      <c r="AC246" s="125"/>
      <c r="AD246" s="125"/>
      <c r="AE246" s="125"/>
      <c r="AF246" s="125"/>
      <c r="AG246" s="125"/>
      <c r="AH246" s="125"/>
      <c r="AI246" s="124"/>
    </row>
    <row r="247" spans="1:35" s="1" customFormat="1" hidden="1">
      <c r="A247" s="48"/>
      <c r="B247" s="49"/>
      <c r="C247" s="89"/>
      <c r="D247" s="48"/>
      <c r="E247" s="80"/>
      <c r="F247" s="90"/>
      <c r="G247" s="88"/>
      <c r="H247" s="142"/>
      <c r="I247" s="159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  <c r="AA247" s="125"/>
      <c r="AB247" s="125"/>
      <c r="AC247" s="125"/>
      <c r="AD247" s="125"/>
      <c r="AE247" s="125"/>
      <c r="AF247" s="125"/>
      <c r="AG247" s="125"/>
      <c r="AH247" s="125"/>
      <c r="AI247" s="124"/>
    </row>
    <row r="248" spans="1:35" s="1" customFormat="1" hidden="1">
      <c r="A248" s="186"/>
      <c r="B248" s="23" t="s">
        <v>8</v>
      </c>
      <c r="C248" s="50"/>
      <c r="D248" s="48"/>
      <c r="E248" s="80"/>
      <c r="F248" s="90"/>
      <c r="G248" s="88"/>
      <c r="H248" s="142"/>
      <c r="I248" s="159"/>
      <c r="J248" s="125">
        <f>SUM(J245:J247)</f>
        <v>0</v>
      </c>
      <c r="K248" s="125">
        <f t="shared" ref="K248:S248" si="62">SUM(K245:K247)</f>
        <v>0</v>
      </c>
      <c r="L248" s="125">
        <f t="shared" si="62"/>
        <v>0</v>
      </c>
      <c r="M248" s="125">
        <f t="shared" si="62"/>
        <v>0</v>
      </c>
      <c r="N248" s="125">
        <f t="shared" si="62"/>
        <v>0</v>
      </c>
      <c r="O248" s="125">
        <f t="shared" si="62"/>
        <v>0</v>
      </c>
      <c r="P248" s="125">
        <f t="shared" si="62"/>
        <v>0</v>
      </c>
      <c r="Q248" s="125">
        <f t="shared" si="62"/>
        <v>0</v>
      </c>
      <c r="R248" s="125">
        <f t="shared" si="62"/>
        <v>0</v>
      </c>
      <c r="S248" s="125">
        <f t="shared" si="62"/>
        <v>0</v>
      </c>
      <c r="T248" s="125">
        <v>0</v>
      </c>
      <c r="U248" s="125">
        <f t="shared" ref="U248:AH248" si="63">SUM(U236:U239)</f>
        <v>0</v>
      </c>
      <c r="V248" s="125">
        <f t="shared" si="63"/>
        <v>0</v>
      </c>
      <c r="W248" s="125">
        <f t="shared" si="63"/>
        <v>0</v>
      </c>
      <c r="X248" s="125">
        <f t="shared" si="63"/>
        <v>0</v>
      </c>
      <c r="Y248" s="125">
        <f t="shared" si="63"/>
        <v>0</v>
      </c>
      <c r="Z248" s="125">
        <f t="shared" si="63"/>
        <v>0</v>
      </c>
      <c r="AA248" s="125">
        <f t="shared" si="63"/>
        <v>0</v>
      </c>
      <c r="AB248" s="125">
        <f t="shared" si="63"/>
        <v>0</v>
      </c>
      <c r="AC248" s="125">
        <f t="shared" si="63"/>
        <v>0</v>
      </c>
      <c r="AD248" s="125">
        <f t="shared" si="63"/>
        <v>0</v>
      </c>
      <c r="AE248" s="125">
        <f t="shared" si="63"/>
        <v>0</v>
      </c>
      <c r="AF248" s="125">
        <f t="shared" si="63"/>
        <v>0</v>
      </c>
      <c r="AG248" s="125">
        <f t="shared" si="63"/>
        <v>0</v>
      </c>
      <c r="AH248" s="125">
        <f t="shared" si="63"/>
        <v>0</v>
      </c>
      <c r="AI248" s="124"/>
    </row>
    <row r="249" spans="1:35" s="1" customFormat="1">
      <c r="A249" s="20"/>
      <c r="B249" s="19" t="s">
        <v>7</v>
      </c>
      <c r="C249" s="92"/>
      <c r="D249" s="20"/>
      <c r="E249" s="20"/>
      <c r="F249" s="20"/>
      <c r="G249" s="20"/>
      <c r="H249" s="142"/>
      <c r="I249" s="162"/>
      <c r="J249" s="178">
        <f t="shared" ref="J249:AH249" si="64">J27+J66+J75+J79+J83+J87+J91+J107+J116+J138+J147+J162+J166+J170+J174+J178+J182+J186+J197+J193+J202+J207+J211+J215+J219+J223+J227+J231+J235+J240+J244+J248</f>
        <v>714278.86</v>
      </c>
      <c r="K249" s="178">
        <f t="shared" si="64"/>
        <v>712079.04</v>
      </c>
      <c r="L249" s="178">
        <f t="shared" si="64"/>
        <v>119256.56999999999</v>
      </c>
      <c r="M249" s="178">
        <f t="shared" si="64"/>
        <v>0</v>
      </c>
      <c r="N249" s="178">
        <f t="shared" si="64"/>
        <v>592822.47</v>
      </c>
      <c r="O249" s="178">
        <f t="shared" si="64"/>
        <v>0</v>
      </c>
      <c r="P249" s="178">
        <f t="shared" si="64"/>
        <v>2199.8200000000002</v>
      </c>
      <c r="Q249" s="178">
        <f t="shared" si="64"/>
        <v>5287.61</v>
      </c>
      <c r="R249" s="178">
        <f t="shared" si="64"/>
        <v>0</v>
      </c>
      <c r="S249" s="178">
        <f t="shared" si="64"/>
        <v>400000.00000000006</v>
      </c>
      <c r="T249" s="178">
        <f t="shared" si="64"/>
        <v>306791.43000000005</v>
      </c>
      <c r="U249" s="178">
        <f t="shared" si="64"/>
        <v>178170467.94000003</v>
      </c>
      <c r="V249" s="178">
        <f t="shared" si="64"/>
        <v>1040904</v>
      </c>
      <c r="W249" s="178">
        <f t="shared" si="64"/>
        <v>91286.956285714259</v>
      </c>
      <c r="X249" s="178">
        <f t="shared" si="64"/>
        <v>90344.755142857117</v>
      </c>
      <c r="Y249" s="178">
        <f t="shared" si="64"/>
        <v>89402.553999999975</v>
      </c>
      <c r="Z249" s="178">
        <f t="shared" si="64"/>
        <v>1756.74285714286</v>
      </c>
      <c r="AA249" s="178">
        <f t="shared" si="64"/>
        <v>814.54171428571999</v>
      </c>
      <c r="AB249" s="178">
        <f t="shared" si="64"/>
        <v>0</v>
      </c>
      <c r="AC249" s="178">
        <f t="shared" si="64"/>
        <v>0</v>
      </c>
      <c r="AD249" s="178">
        <f t="shared" si="64"/>
        <v>0</v>
      </c>
      <c r="AE249" s="178">
        <f t="shared" si="64"/>
        <v>0</v>
      </c>
      <c r="AF249" s="178">
        <f t="shared" si="64"/>
        <v>-5610.6537142857196</v>
      </c>
      <c r="AG249" s="178">
        <f t="shared" si="64"/>
        <v>96897.609999999986</v>
      </c>
      <c r="AH249" s="178">
        <f t="shared" si="64"/>
        <v>178130544.49000001</v>
      </c>
      <c r="AI249" s="178">
        <f>AI27+AI64+AI75+AI79+AI83+AI87+AI91+AI107+AI116+AI138+AI147+AI162+AI166+AI170+AI174+AI178+AI182+AI186+AI197+AI193+AI202+AI207+AI211+AI215+AI219+AI223+AI227+AI231+AI235+AI240+AI244+AI248</f>
        <v>2112.7600000000002</v>
      </c>
    </row>
    <row r="250" spans="1:35">
      <c r="B250" s="2"/>
      <c r="C250" s="107"/>
      <c r="H250" s="18"/>
      <c r="I250" s="33"/>
      <c r="L250" s="2"/>
      <c r="M250" s="2"/>
      <c r="N250" s="2"/>
      <c r="S250" s="46"/>
      <c r="T250" s="9"/>
    </row>
    <row r="251" spans="1:35">
      <c r="A251" s="17" t="s">
        <v>6</v>
      </c>
      <c r="B251" s="2"/>
      <c r="C251" s="108"/>
      <c r="D251" s="109"/>
      <c r="E251" s="37"/>
      <c r="H251" s="2"/>
      <c r="I251" s="12" t="s">
        <v>5</v>
      </c>
      <c r="J251" s="12"/>
      <c r="K251" s="12"/>
      <c r="L251" s="16"/>
      <c r="M251" s="265" t="s">
        <v>138</v>
      </c>
      <c r="N251" s="265"/>
      <c r="O251" s="266"/>
      <c r="P251" s="266"/>
      <c r="Q251" s="266"/>
      <c r="R251" s="266"/>
      <c r="S251" s="266"/>
      <c r="T251" s="266"/>
      <c r="U251" s="266"/>
      <c r="V251" s="266"/>
      <c r="W251" s="266"/>
      <c r="X251" s="266"/>
      <c r="Y251" s="266"/>
      <c r="Z251" s="266"/>
      <c r="AA251" s="266"/>
      <c r="AB251" s="266"/>
      <c r="AC251" s="266"/>
      <c r="AD251" s="266"/>
      <c r="AE251" s="266"/>
      <c r="AF251" s="266"/>
      <c r="AG251" s="266"/>
      <c r="AH251" s="266"/>
      <c r="AI251" s="266"/>
    </row>
    <row r="252" spans="1:35">
      <c r="A252" s="15" t="s">
        <v>4</v>
      </c>
      <c r="B252" s="110"/>
      <c r="C252" s="111"/>
      <c r="D252" s="11"/>
      <c r="E252" s="112"/>
      <c r="H252" s="2"/>
      <c r="I252" s="32"/>
      <c r="J252" s="13" t="s">
        <v>3</v>
      </c>
      <c r="K252" s="16"/>
      <c r="L252" s="37" t="s">
        <v>82</v>
      </c>
      <c r="M252" s="245" t="s">
        <v>138</v>
      </c>
      <c r="N252" s="245"/>
      <c r="O252" s="246"/>
      <c r="P252" s="246"/>
      <c r="Q252" s="246"/>
      <c r="R252" s="246"/>
      <c r="S252" s="246"/>
      <c r="T252" s="246"/>
    </row>
    <row r="253" spans="1:35">
      <c r="A253" s="6"/>
      <c r="B253" s="113"/>
      <c r="C253" s="114"/>
      <c r="D253" s="109"/>
      <c r="E253" s="115"/>
      <c r="F253" s="116"/>
      <c r="G253" s="16"/>
      <c r="H253" s="14"/>
      <c r="I253" s="32"/>
      <c r="J253" s="10"/>
      <c r="K253" s="13"/>
      <c r="L253" s="13"/>
      <c r="M253" s="13"/>
      <c r="N253" s="13"/>
      <c r="O253" s="9"/>
      <c r="P253" s="8"/>
      <c r="Q253" s="8"/>
      <c r="R253" s="8"/>
      <c r="S253" s="8"/>
    </row>
    <row r="254" spans="1:35">
      <c r="A254" s="6"/>
      <c r="B254" s="117"/>
      <c r="C254" s="118"/>
      <c r="D254" s="119"/>
      <c r="E254" s="9"/>
      <c r="F254" s="2"/>
      <c r="G254" s="120"/>
      <c r="H254" s="2"/>
      <c r="I254" s="34"/>
      <c r="J254" s="8"/>
      <c r="K254" s="5"/>
      <c r="L254" s="4"/>
      <c r="M254" s="179" t="s">
        <v>77</v>
      </c>
      <c r="N254" s="179" t="s">
        <v>77</v>
      </c>
      <c r="O254" s="7"/>
      <c r="P254" s="7"/>
      <c r="Q254" s="7"/>
      <c r="R254" s="7"/>
      <c r="S254" s="93"/>
    </row>
    <row r="255" spans="1:35">
      <c r="A255" s="6"/>
      <c r="B255" s="121"/>
      <c r="C255" s="118"/>
      <c r="D255" s="119"/>
      <c r="E255" s="9"/>
      <c r="F255" s="122"/>
      <c r="G255" s="120"/>
      <c r="H255" s="2"/>
      <c r="I255" s="30"/>
      <c r="K255" s="5"/>
      <c r="L255" s="4"/>
      <c r="M255" s="217" t="s">
        <v>137</v>
      </c>
      <c r="N255" s="217"/>
      <c r="O255" s="217"/>
      <c r="P255" s="217"/>
      <c r="Q255" s="3"/>
      <c r="R255" s="3"/>
      <c r="S255" s="3"/>
    </row>
    <row r="256" spans="1:35">
      <c r="A256" s="6"/>
      <c r="B256" s="121"/>
      <c r="C256" s="118"/>
      <c r="D256" s="119"/>
      <c r="E256" s="9"/>
      <c r="F256" s="122"/>
      <c r="G256" s="120"/>
      <c r="H256" s="2"/>
      <c r="I256" s="30"/>
      <c r="K256" s="5"/>
      <c r="L256" s="4"/>
      <c r="M256" s="98"/>
      <c r="N256" s="98"/>
      <c r="O256" s="98"/>
      <c r="P256" s="98"/>
      <c r="Q256" s="3"/>
      <c r="R256" s="3"/>
      <c r="S256" s="3"/>
    </row>
    <row r="257" spans="2:19">
      <c r="B257" s="2"/>
      <c r="C257" s="107"/>
      <c r="H257" s="189"/>
      <c r="I257" s="30"/>
      <c r="L257" s="2"/>
      <c r="M257" s="2"/>
      <c r="N257" s="2"/>
      <c r="S257" s="1" t="s">
        <v>2</v>
      </c>
    </row>
    <row r="258" spans="2:19">
      <c r="B258" s="2"/>
      <c r="C258" s="107"/>
      <c r="H258" s="2"/>
      <c r="I258" s="30" t="s">
        <v>1</v>
      </c>
      <c r="L258" s="2"/>
      <c r="M258" s="2"/>
      <c r="N258" s="2"/>
      <c r="S258" s="1" t="s">
        <v>0</v>
      </c>
    </row>
    <row r="259" spans="2:19">
      <c r="B259" s="2"/>
      <c r="C259" s="107"/>
      <c r="H259" s="2"/>
      <c r="I259" s="30" t="s">
        <v>1</v>
      </c>
      <c r="L259" s="2"/>
      <c r="M259" s="2"/>
      <c r="N259" s="2"/>
    </row>
  </sheetData>
  <sortState ref="H8:R37">
    <sortCondition ref="H8:H37"/>
  </sortState>
  <mergeCells count="99">
    <mergeCell ref="M251:AI251"/>
    <mergeCell ref="B80:B82"/>
    <mergeCell ref="C28:C65"/>
    <mergeCell ref="B28:B65"/>
    <mergeCell ref="F7:F27"/>
    <mergeCell ref="E7:E27"/>
    <mergeCell ref="C7:C27"/>
    <mergeCell ref="C93:C106"/>
    <mergeCell ref="B93:B106"/>
    <mergeCell ref="G139:G146"/>
    <mergeCell ref="F139:F146"/>
    <mergeCell ref="E139:E146"/>
    <mergeCell ref="D139:D146"/>
    <mergeCell ref="C139:C146"/>
    <mergeCell ref="F117:F137"/>
    <mergeCell ref="G28:G65"/>
    <mergeCell ref="B139:B146"/>
    <mergeCell ref="C117:C137"/>
    <mergeCell ref="D117:D137"/>
    <mergeCell ref="E117:E137"/>
    <mergeCell ref="A163:A165"/>
    <mergeCell ref="E163:E165"/>
    <mergeCell ref="D163:D165"/>
    <mergeCell ref="C163:C165"/>
    <mergeCell ref="B163:B165"/>
    <mergeCell ref="E148:E161"/>
    <mergeCell ref="F28:F65"/>
    <mergeCell ref="F67:F74"/>
    <mergeCell ref="F84:F86"/>
    <mergeCell ref="F93:F106"/>
    <mergeCell ref="E84:E86"/>
    <mergeCell ref="F80:F82"/>
    <mergeCell ref="E67:E74"/>
    <mergeCell ref="E28:E65"/>
    <mergeCell ref="D93:D106"/>
    <mergeCell ref="E93:E106"/>
    <mergeCell ref="D88:D90"/>
    <mergeCell ref="E88:E90"/>
    <mergeCell ref="D108:D115"/>
    <mergeCell ref="E108:E115"/>
    <mergeCell ref="M252:T252"/>
    <mergeCell ref="P5:P6"/>
    <mergeCell ref="G84:G86"/>
    <mergeCell ref="F5:F6"/>
    <mergeCell ref="G117:G137"/>
    <mergeCell ref="G148:G161"/>
    <mergeCell ref="F148:F161"/>
    <mergeCell ref="G108:G115"/>
    <mergeCell ref="G163:G165"/>
    <mergeCell ref="F163:F165"/>
    <mergeCell ref="Q5:R5"/>
    <mergeCell ref="H5:J5"/>
    <mergeCell ref="G5:G6"/>
    <mergeCell ref="G7:G27"/>
    <mergeCell ref="G67:G74"/>
    <mergeCell ref="F108:F115"/>
    <mergeCell ref="A80:A82"/>
    <mergeCell ref="B84:B86"/>
    <mergeCell ref="C80:C82"/>
    <mergeCell ref="G80:G82"/>
    <mergeCell ref="F76:F78"/>
    <mergeCell ref="D80:D82"/>
    <mergeCell ref="D84:D86"/>
    <mergeCell ref="E76:E78"/>
    <mergeCell ref="D76:D78"/>
    <mergeCell ref="C84:C86"/>
    <mergeCell ref="A84:A86"/>
    <mergeCell ref="A76:A78"/>
    <mergeCell ref="B76:B78"/>
    <mergeCell ref="C76:C78"/>
    <mergeCell ref="G76:G78"/>
    <mergeCell ref="E80:E82"/>
    <mergeCell ref="A7:A27"/>
    <mergeCell ref="A5:A6"/>
    <mergeCell ref="A28:A65"/>
    <mergeCell ref="D67:D74"/>
    <mergeCell ref="D28:D65"/>
    <mergeCell ref="A67:A74"/>
    <mergeCell ref="B67:B74"/>
    <mergeCell ref="C67:C74"/>
    <mergeCell ref="C5:C6"/>
    <mergeCell ref="B5:B6"/>
    <mergeCell ref="D7:D27"/>
    <mergeCell ref="M255:P255"/>
    <mergeCell ref="A117:A137"/>
    <mergeCell ref="C88:C90"/>
    <mergeCell ref="A108:A115"/>
    <mergeCell ref="B108:B115"/>
    <mergeCell ref="B88:B90"/>
    <mergeCell ref="A88:A90"/>
    <mergeCell ref="A93:A106"/>
    <mergeCell ref="C108:C115"/>
    <mergeCell ref="G88:G90"/>
    <mergeCell ref="F88:F90"/>
    <mergeCell ref="A148:A161"/>
    <mergeCell ref="A139:A146"/>
    <mergeCell ref="B148:B161"/>
    <mergeCell ref="D148:D161"/>
    <mergeCell ref="C148:C161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6" sqref="C1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2018-11-15T14:33:25Z</cp:lastPrinted>
  <dcterms:created xsi:type="dcterms:W3CDTF">2017-06-21T10:50:40Z</dcterms:created>
  <dcterms:modified xsi:type="dcterms:W3CDTF">2018-11-16T08:09:35Z</dcterms:modified>
</cp:coreProperties>
</file>